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/>
  </bookViews>
  <sheets>
    <sheet name="1" sheetId="4" r:id="rId1"/>
  </sheets>
  <externalReferences>
    <externalReference r:id="rId2"/>
  </externalReferences>
  <calcPr calcId="152511" calcOnSave="0" concurrentCalc="0"/>
</workbook>
</file>

<file path=xl/calcChain.xml><?xml version="1.0" encoding="utf-8"?>
<calcChain xmlns="http://schemas.openxmlformats.org/spreadsheetml/2006/main">
  <c r="D16" i="4" l="1"/>
  <c r="D15" i="4"/>
  <c r="D14" i="4"/>
  <c r="D37" i="4"/>
  <c r="D38" i="4"/>
  <c r="L22" i="4"/>
  <c r="L14" i="4"/>
  <c r="L11" i="4"/>
  <c r="K20" i="4"/>
  <c r="D40" i="4"/>
  <c r="D24" i="4"/>
  <c r="D21" i="4"/>
  <c r="D19" i="4"/>
  <c r="D18" i="4"/>
  <c r="D17" i="4"/>
  <c r="D13" i="4"/>
  <c r="D12" i="4"/>
  <c r="D28" i="4"/>
  <c r="D29" i="4"/>
  <c r="D30" i="4"/>
  <c r="D31" i="4"/>
  <c r="D32" i="4"/>
  <c r="D33" i="4"/>
  <c r="D34" i="4"/>
  <c r="D35" i="4"/>
  <c r="D36" i="4"/>
  <c r="D39" i="4"/>
  <c r="D27" i="4"/>
  <c r="D22" i="4"/>
  <c r="D23" i="4"/>
  <c r="D11" i="4"/>
  <c r="L20" i="4"/>
  <c r="D20" i="4"/>
  <c r="I26" i="4"/>
  <c r="J26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L40" i="4"/>
</calcChain>
</file>

<file path=xl/sharedStrings.xml><?xml version="1.0" encoding="utf-8"?>
<sst xmlns="http://schemas.openxmlformats.org/spreadsheetml/2006/main" count="130" uniqueCount="81">
  <si>
    <t>№</t>
  </si>
  <si>
    <t>Наименование показателя</t>
  </si>
  <si>
    <t>Единица измерения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</si>
  <si>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</si>
  <si>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</si>
  <si>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</si>
  <si>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 поставщика</t>
  </si>
  <si>
    <t>Конкурсы</t>
  </si>
  <si>
    <t>Электронные аукционы</t>
  </si>
  <si>
    <t>Запросы котировок</t>
  </si>
  <si>
    <t>Запросы предложений</t>
  </si>
  <si>
    <t>открытые</t>
  </si>
  <si>
    <t>открытые с ограниченным участием</t>
  </si>
  <si>
    <t>без проведения конкурентных  способов определения поставщиков (подрядчиков, исполнителей)</t>
  </si>
  <si>
    <t>закупки малого объема</t>
  </si>
  <si>
    <t>х</t>
  </si>
  <si>
    <t>ед.</t>
  </si>
  <si>
    <t>1.1</t>
  </si>
  <si>
    <t>2.1</t>
  </si>
  <si>
    <t>3.1</t>
  </si>
  <si>
    <t>3.2</t>
  </si>
  <si>
    <t>4.1</t>
  </si>
  <si>
    <t>2</t>
  </si>
  <si>
    <t>3</t>
  </si>
  <si>
    <t>4</t>
  </si>
  <si>
    <t>5</t>
  </si>
  <si>
    <t>5.1</t>
  </si>
  <si>
    <t>5.2</t>
  </si>
  <si>
    <t>6</t>
  </si>
  <si>
    <t>7.1</t>
  </si>
  <si>
    <t>8.1</t>
  </si>
  <si>
    <t>9</t>
  </si>
  <si>
    <t>9.1</t>
  </si>
  <si>
    <t>14</t>
  </si>
  <si>
    <t>15</t>
  </si>
  <si>
    <t>открытые двухэтапные</t>
  </si>
  <si>
    <t>8.2</t>
  </si>
  <si>
    <t>по процедурам закупок (лотов), которые не привели к заключению контрактов</t>
  </si>
  <si>
    <t>1</t>
  </si>
  <si>
    <t>7</t>
  </si>
  <si>
    <t>8</t>
  </si>
  <si>
    <t>10</t>
  </si>
  <si>
    <t>11</t>
  </si>
  <si>
    <t>12</t>
  </si>
  <si>
    <t>13</t>
  </si>
  <si>
    <t>тыс. рублей</t>
  </si>
  <si>
    <t>7.2</t>
  </si>
  <si>
    <t xml:space="preserve">Всего проведено способов определения поставщиков (подрядчиков, исполнителей) (лотов) и закупок у единственного поставщика </t>
  </si>
  <si>
    <t>1.1.1</t>
  </si>
  <si>
    <t>Суммарная начальная цена контрактов (лотов) и договоров по проведенным процедурам</t>
  </si>
  <si>
    <t>2.1.1</t>
  </si>
  <si>
    <t>Общее количество поданных заявок</t>
  </si>
  <si>
    <t>Количество заявок, поданных для участия в способах определения поставщиков, признанных несостоявшимися.</t>
  </si>
  <si>
    <t>Количество заявок, поданных для участия в способах определения поставщиков, признанных несостоявшимися, которые не привели к заключению контрактов</t>
  </si>
  <si>
    <t>Количество заключенных контрактов</t>
  </si>
  <si>
    <t xml:space="preserve">Общая стоимость заключенных контрактов в т.ч. </t>
  </si>
  <si>
    <t>с республиканскими поставщиками (подрядчиками, исполнителями)</t>
  </si>
  <si>
    <t>Информация по процедурам, проведенным для субъектов малого предпринимательства, социально ориентированных некаоммерческих организаций (далее - СМП, СОНО)</t>
  </si>
  <si>
    <t>Совокупный годовой объем закупок для определения доли закупок у СМП, СОНО</t>
  </si>
  <si>
    <t>Всего процедур закупок (лотов) для СМП, СОНО</t>
  </si>
  <si>
    <t>количество несостоявшихся процедур закупок (лотов),  с СМП, СОНО</t>
  </si>
  <si>
    <t>количество несостоявшихся процедур закупок (лотов), которые не привели к заключению контрактов с СМП, СОНО</t>
  </si>
  <si>
    <t>Суммарная начальная цена контрактов (лотов) по проведенным процедурам с СМП, СОНО</t>
  </si>
  <si>
    <t>Суммарная начальная цена контрактов (лотов) несостоявшихся процедур закупок (лотов) с СМП, СОНО</t>
  </si>
  <si>
    <t>Суммарная начальная цена контрактов (лотов) несостоявшихся процедур закупок (лотов), которые не привели к заключению контрактов  с СМП, СОНО</t>
  </si>
  <si>
    <t xml:space="preserve">Общее количество поданных заявок по процедурам  закупок (лотов), проведенным для СМП, СОНО, в том числе: </t>
  </si>
  <si>
    <t>Количество заключенных контрактов с СМП, СОНО</t>
  </si>
  <si>
    <t>Стоимость заключенных контрактов с СМП, СОНО</t>
  </si>
  <si>
    <t xml:space="preserve">I. Сведения  об осуществлении  закупок товаров, работ, услуг для обеспечения муниципальных нужд </t>
  </si>
  <si>
    <t>Количество несостоявшихся способов определения поставщиков (подрядчиков, исполнителей) (лотов)</t>
  </si>
  <si>
    <t>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</si>
  <si>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Суммарная начальная цена контрактов по результатам несостоявшихся конкурсов, аукционов (лотов), запросов котировок, запросов предложений</t>
  </si>
  <si>
    <t>Суммарная начальная цена контрактов по результатам несостоявшихся конкурсов, аукционов (лотов), запросов котировок, запросов предложений,  которые не привели к заключению контрактов.</t>
  </si>
  <si>
    <t>количество заключенных контрактов по результатам несостоявшихся способов определения поставщиков (подрядчиков, исполнителей) (лотов)</t>
  </si>
  <si>
    <t>общая стоимость заключенных контрактов по результатам несостоявшихся конкурсов, аукционов (лотов), запросов котировок, запросов предложений</t>
  </si>
  <si>
    <t>Количество заключенных контрактов с СМП, СОНО по результатам несостоявшихся способов определения поставщиков (подрядчиков, исполнителей) (лотов)</t>
  </si>
  <si>
    <t>Стоимость заключенных контрактов с СМП, СОНО по результатам несостоявшихся способов определения поставщиков (подрядчиков, исполнителей) (лотов)</t>
  </si>
  <si>
    <t>Количество заключенных контрактов с СМП, СОНО, привлекаемыми к исполнению контрактов в качестве субподрядчиков, соисполнителей</t>
  </si>
  <si>
    <t>Стоимость заключенных контрактов с СМП, СОНО, привлекаемыми к исполнению контрактов в качестве субподрядчиков, соисполнителей</t>
  </si>
  <si>
    <t>751 840,7</t>
  </si>
  <si>
    <t>Сводный аналитический отчет о результатах мониторинга городского округа город Октябрьский Республики Башкортостан                                                                                                                                                                                         за январь - сентябрь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</si>
</sst>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49" fontId="2" fillId="0" borderId="0" xfId="0" applyNumberFormat="1" applyFont="1"/>
    <xf numFmtId="49" fontId="2" fillId="0" borderId="0" xfId="0" applyNumberFormat="1" applyFont="1" applyFill="1"/>
    <xf numFmtId="0" fontId="3" fillId="0" borderId="0" xfId="0" applyFont="1" applyAlignment="1">
      <alignment horizontal="center" wrapText="1"/>
    </xf>
    <xf numFmtId="3" fontId="2" fillId="0" borderId="0" xfId="0" applyNumberFormat="1" applyFont="1"/>
    <xf numFmtId="0" fontId="7" fillId="0" borderId="0" xfId="0" applyFont="1" applyAlignment="1">
      <alignment horizontal="center" wrapText="1"/>
    </xf>
    <xf numFmtId="0" fontId="4" fillId="0" borderId="0" xfId="0" applyFont="1"/>
    <xf numFmtId="164" fontId="2" fillId="0" borderId="0" xfId="0" applyNumberFormat="1" applyFont="1"/>
    <xf numFmtId="0" fontId="4" fillId="0" borderId="0" xfId="0" applyFont="1" applyFill="1"/>
    <xf numFmtId="4" fontId="2" fillId="0" borderId="0" xfId="0" applyNumberFormat="1" applyFont="1"/>
    <xf numFmtId="0" fontId="2" fillId="0" borderId="0" xfId="0" applyFont="1" applyAlignment="1">
      <alignment horizont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1" fontId="9" fillId="0" borderId="1" xfId="0" applyNumberFormat="1" applyFont="1" applyBorder="1" applyAlignment="1" applyProtection="1">
      <alignment horizontal="righ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1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1" xfId="0" applyNumberFormat="1" applyFont="1" applyBorder="1" applyAlignment="1" applyProtection="1">
      <alignment horizontal="right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164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 applyProtection="1">
      <alignment horizontal="right" vertical="center" wrapText="1"/>
      <protection locked="0"/>
    </xf>
    <xf numFmtId="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971550</xdr:colOff>
      <xdr:row>36</xdr:row>
      <xdr:rowOff>419100</xdr:rowOff>
    </xdr:from>
    <xdr:ext cx="914400" cy="264560"/>
    <xdr:sp macro="" textlink="">
      <xdr:nvSpPr>
        <xdr:cNvPr id="2" name="TextBox 1"/>
        <xdr:cNvSpPr txBox="1"/>
      </xdr:nvSpPr>
      <xdr:spPr>
        <a:xfrm>
          <a:off x="8410575" y="16868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37</xdr:row>
      <xdr:rowOff>419100</xdr:rowOff>
    </xdr:from>
    <xdr:ext cx="914400" cy="264560"/>
    <xdr:sp macro="" textlink="">
      <xdr:nvSpPr>
        <xdr:cNvPr id="3" name="TextBox 2"/>
        <xdr:cNvSpPr txBox="1"/>
      </xdr:nvSpPr>
      <xdr:spPr>
        <a:xfrm>
          <a:off x="7810500" y="175164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971550</xdr:colOff>
      <xdr:row>37</xdr:row>
      <xdr:rowOff>419100</xdr:rowOff>
    </xdr:from>
    <xdr:ext cx="914400" cy="264560"/>
    <xdr:sp macro="" textlink="">
      <xdr:nvSpPr>
        <xdr:cNvPr id="4" name="TextBox 3"/>
        <xdr:cNvSpPr txBox="1"/>
      </xdr:nvSpPr>
      <xdr:spPr>
        <a:xfrm>
          <a:off x="7810500" y="176117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4;&#1086;&#1085;%203%20&#1082;&#1074;&#1072;&#1088;&#1090;&#1072;&#1083;%202021\&#1057;&#1074;&#1077;&#1076;&#1077;&#1085;&#1080;&#1103;%20&#1086;&#1073;%20&#1086;&#1089;&#1091;&#1097;&#1077;&#1089;&#1090;&#1074;&#1083;&#1077;&#1085;&#1080;&#1080;%20&#1079;&#1072;&#1082;&#1091;&#1087;&#1086;&#1082;%20&#1079;&#1072;%20%209%20%20vtczwtd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б осуществлении з "/>
    </sheetNames>
    <sheetDataSet>
      <sheetData sheetId="0" refreshError="1">
        <row r="7">
          <cell r="E7">
            <v>4627</v>
          </cell>
        </row>
        <row r="22">
          <cell r="J22" t="str">
            <v>х</v>
          </cell>
          <cell r="K22" t="str">
            <v>х</v>
          </cell>
          <cell r="L22" t="str">
            <v>х</v>
          </cell>
          <cell r="M22" t="str">
            <v>х</v>
          </cell>
        </row>
        <row r="23">
          <cell r="L23" t="str">
            <v>х</v>
          </cell>
          <cell r="M23" t="str">
            <v>х</v>
          </cell>
        </row>
        <row r="24">
          <cell r="L24" t="str">
            <v>х</v>
          </cell>
          <cell r="M24" t="str">
            <v>х</v>
          </cell>
        </row>
        <row r="25">
          <cell r="L25" t="str">
            <v>х</v>
          </cell>
          <cell r="M25" t="str">
            <v>х</v>
          </cell>
        </row>
        <row r="26">
          <cell r="L26" t="str">
            <v>х</v>
          </cell>
          <cell r="M26" t="str">
            <v>х</v>
          </cell>
        </row>
        <row r="27">
          <cell r="L27" t="str">
            <v>х</v>
          </cell>
          <cell r="M27" t="str">
            <v>х</v>
          </cell>
        </row>
        <row r="28">
          <cell r="L28" t="str">
            <v>х</v>
          </cell>
          <cell r="M28" t="str">
            <v>х</v>
          </cell>
        </row>
        <row r="29">
          <cell r="L29" t="str">
            <v>х</v>
          </cell>
          <cell r="M29" t="str">
            <v>х</v>
          </cell>
        </row>
        <row r="30">
          <cell r="L30" t="str">
            <v>х</v>
          </cell>
          <cell r="M30" t="str">
            <v>х</v>
          </cell>
        </row>
        <row r="31">
          <cell r="L31" t="str">
            <v>х</v>
          </cell>
          <cell r="M31" t="str">
            <v>х</v>
          </cell>
        </row>
        <row r="32">
          <cell r="L32" t="str">
            <v>х</v>
          </cell>
          <cell r="M32" t="str">
            <v>х</v>
          </cell>
        </row>
        <row r="33">
          <cell r="L33" t="str">
            <v>х</v>
          </cell>
          <cell r="M33" t="str">
            <v>х</v>
          </cell>
        </row>
        <row r="34">
          <cell r="L34" t="str">
            <v>х</v>
          </cell>
          <cell r="M34" t="str">
            <v>х</v>
          </cell>
        </row>
        <row r="35">
          <cell r="L35" t="str">
            <v>х</v>
          </cell>
          <cell r="M35" t="str">
            <v>х</v>
          </cell>
        </row>
        <row r="36">
          <cell r="M36" t="str">
            <v>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1"/>
  <sheetViews>
    <sheetView tabSelected="1" topLeftCell="A10" zoomScale="74" zoomScaleNormal="74" workbookViewId="0">
      <selection activeCell="D14" sqref="D14"/>
    </sheetView>
  </sheetViews>
  <sheetFormatPr defaultRowHeight="15.75" x14ac:dyDescent="0.25"/>
  <cols>
    <col min="1" max="1" width="9.140625" style="3"/>
    <col min="2" max="2" width="44.7109375" style="1" customWidth="1"/>
    <col min="3" max="4" width="17" style="1" customWidth="1"/>
    <col min="5" max="5" width="17" style="8" customWidth="1"/>
    <col min="6" max="9" width="17" style="1" customWidth="1"/>
    <col min="10" max="10" width="14.7109375" style="1" customWidth="1"/>
    <col min="11" max="12" width="17" style="1" customWidth="1"/>
    <col min="13" max="13" width="18.5703125" style="1" customWidth="1"/>
    <col min="14" max="14" width="11.7109375" style="1" bestFit="1" customWidth="1"/>
    <col min="15" max="16384" width="9.140625" style="1"/>
  </cols>
  <sheetData>
    <row r="2" spans="1:14" ht="54" customHeight="1" x14ac:dyDescent="0.3">
      <c r="B2" s="54" t="s">
        <v>80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1" customHeight="1" x14ac:dyDescent="0.25">
      <c r="B3" s="5"/>
      <c r="C3" s="5"/>
      <c r="D3" s="5"/>
      <c r="E3" s="7"/>
      <c r="F3" s="5"/>
      <c r="G3" s="5"/>
      <c r="H3" s="12"/>
      <c r="I3" s="5"/>
      <c r="J3" s="5"/>
      <c r="K3" s="5"/>
      <c r="L3" s="5"/>
    </row>
    <row r="4" spans="1:14" ht="22.5" customHeight="1" x14ac:dyDescent="0.3">
      <c r="B4" s="5"/>
      <c r="C4" s="58" t="s">
        <v>68</v>
      </c>
      <c r="D4" s="58"/>
      <c r="E4" s="58"/>
      <c r="F4" s="58"/>
      <c r="G4" s="58"/>
      <c r="H4" s="58"/>
      <c r="I4" s="58"/>
      <c r="J4" s="58"/>
      <c r="K4" s="5"/>
      <c r="L4" s="5"/>
    </row>
    <row r="5" spans="1:14" ht="27" customHeight="1" x14ac:dyDescent="0.25">
      <c r="A5" s="4"/>
      <c r="B5" s="2"/>
      <c r="C5" s="55"/>
      <c r="D5" s="56"/>
      <c r="E5" s="56"/>
      <c r="F5" s="56"/>
      <c r="G5" s="56"/>
      <c r="H5" s="56"/>
      <c r="I5" s="56"/>
      <c r="J5" s="56"/>
      <c r="K5" s="56"/>
      <c r="L5" s="56"/>
    </row>
    <row r="6" spans="1:14" ht="18.75" customHeight="1" x14ac:dyDescent="0.25">
      <c r="A6" s="60" t="s">
        <v>0</v>
      </c>
      <c r="B6" s="57" t="s">
        <v>1</v>
      </c>
      <c r="C6" s="57" t="s">
        <v>2</v>
      </c>
      <c r="D6" s="57" t="s">
        <v>3</v>
      </c>
      <c r="E6" s="57" t="s">
        <v>4</v>
      </c>
      <c r="F6" s="57"/>
      <c r="G6" s="57"/>
      <c r="H6" s="57"/>
      <c r="I6" s="57"/>
      <c r="J6" s="57"/>
      <c r="K6" s="57"/>
      <c r="L6" s="57"/>
    </row>
    <row r="7" spans="1:14" ht="42" customHeight="1" x14ac:dyDescent="0.25">
      <c r="A7" s="60"/>
      <c r="B7" s="57"/>
      <c r="C7" s="57"/>
      <c r="D7" s="57"/>
      <c r="E7" s="57" t="s">
        <v>5</v>
      </c>
      <c r="F7" s="57"/>
      <c r="G7" s="57"/>
      <c r="H7" s="57"/>
      <c r="I7" s="57"/>
      <c r="J7" s="57"/>
      <c r="K7" s="57" t="s">
        <v>6</v>
      </c>
      <c r="L7" s="57"/>
    </row>
    <row r="8" spans="1:14" x14ac:dyDescent="0.25">
      <c r="A8" s="60"/>
      <c r="B8" s="57"/>
      <c r="C8" s="57"/>
      <c r="D8" s="57"/>
      <c r="E8" s="57" t="s">
        <v>7</v>
      </c>
      <c r="F8" s="57"/>
      <c r="G8" s="57"/>
      <c r="H8" s="57" t="s">
        <v>8</v>
      </c>
      <c r="I8" s="57" t="s">
        <v>9</v>
      </c>
      <c r="J8" s="57" t="s">
        <v>10</v>
      </c>
      <c r="K8" s="57"/>
      <c r="L8" s="57"/>
    </row>
    <row r="9" spans="1:14" ht="18.75" customHeight="1" x14ac:dyDescent="0.25">
      <c r="A9" s="60"/>
      <c r="B9" s="57"/>
      <c r="C9" s="57"/>
      <c r="D9" s="57"/>
      <c r="E9" s="59" t="s">
        <v>11</v>
      </c>
      <c r="F9" s="57" t="s">
        <v>12</v>
      </c>
      <c r="G9" s="57" t="s">
        <v>35</v>
      </c>
      <c r="H9" s="57"/>
      <c r="I9" s="57"/>
      <c r="J9" s="57"/>
      <c r="K9" s="57" t="s">
        <v>13</v>
      </c>
      <c r="L9" s="57" t="s">
        <v>14</v>
      </c>
    </row>
    <row r="10" spans="1:14" ht="63" customHeight="1" x14ac:dyDescent="0.25">
      <c r="A10" s="60"/>
      <c r="B10" s="57"/>
      <c r="C10" s="57"/>
      <c r="D10" s="57"/>
      <c r="E10" s="59"/>
      <c r="F10" s="57"/>
      <c r="G10" s="57"/>
      <c r="H10" s="57"/>
      <c r="I10" s="57"/>
      <c r="J10" s="57"/>
      <c r="K10" s="57"/>
      <c r="L10" s="57"/>
    </row>
    <row r="11" spans="1:14" ht="62.25" customHeight="1" x14ac:dyDescent="0.25">
      <c r="A11" s="16" t="s">
        <v>38</v>
      </c>
      <c r="B11" s="13" t="s">
        <v>47</v>
      </c>
      <c r="C11" s="18" t="s">
        <v>16</v>
      </c>
      <c r="D11" s="44">
        <f>E11+F11+G11+H11+I11+J11+K11+L11</f>
        <v>4367</v>
      </c>
      <c r="E11" s="45">
        <v>24</v>
      </c>
      <c r="F11" s="45"/>
      <c r="G11" s="45"/>
      <c r="H11" s="45">
        <v>268</v>
      </c>
      <c r="I11" s="45">
        <v>3</v>
      </c>
      <c r="J11" s="47"/>
      <c r="K11" s="20">
        <v>71</v>
      </c>
      <c r="L11" s="21">
        <f>60+3941</f>
        <v>4001</v>
      </c>
    </row>
    <row r="12" spans="1:14" ht="54" customHeight="1" x14ac:dyDescent="0.25">
      <c r="A12" s="18" t="s">
        <v>17</v>
      </c>
      <c r="B12" s="14" t="s">
        <v>69</v>
      </c>
      <c r="C12" s="18" t="s">
        <v>16</v>
      </c>
      <c r="D12" s="44">
        <f>E12+F12+G12+H12+I12+J12</f>
        <v>152</v>
      </c>
      <c r="E12" s="45">
        <v>11</v>
      </c>
      <c r="F12" s="48"/>
      <c r="G12" s="48"/>
      <c r="H12" s="45">
        <v>138</v>
      </c>
      <c r="I12" s="48">
        <v>3</v>
      </c>
      <c r="J12" s="47"/>
      <c r="K12" s="24" t="s">
        <v>15</v>
      </c>
      <c r="L12" s="24" t="s">
        <v>15</v>
      </c>
    </row>
    <row r="13" spans="1:14" ht="69.75" customHeight="1" x14ac:dyDescent="0.25">
      <c r="A13" s="18" t="s">
        <v>48</v>
      </c>
      <c r="B13" s="14" t="s">
        <v>70</v>
      </c>
      <c r="C13" s="18" t="s">
        <v>16</v>
      </c>
      <c r="D13" s="44">
        <f>E13+F13+G13+H13+I13+J13</f>
        <v>30</v>
      </c>
      <c r="E13" s="45">
        <v>2</v>
      </c>
      <c r="F13" s="48"/>
      <c r="G13" s="48"/>
      <c r="H13" s="45">
        <v>28</v>
      </c>
      <c r="I13" s="48">
        <v>0</v>
      </c>
      <c r="J13" s="47"/>
      <c r="K13" s="24" t="s">
        <v>15</v>
      </c>
      <c r="L13" s="24" t="s">
        <v>15</v>
      </c>
    </row>
    <row r="14" spans="1:14" ht="60.75" customHeight="1" x14ac:dyDescent="0.25">
      <c r="A14" s="16" t="s">
        <v>22</v>
      </c>
      <c r="B14" s="14" t="s">
        <v>49</v>
      </c>
      <c r="C14" s="18" t="s">
        <v>45</v>
      </c>
      <c r="D14" s="43">
        <f>E14+F14+G14+H14+I14+K14+L14</f>
        <v>1256189</v>
      </c>
      <c r="E14" s="49">
        <v>477133.4</v>
      </c>
      <c r="F14" s="26"/>
      <c r="G14" s="26"/>
      <c r="H14" s="42">
        <v>543580.69999999995</v>
      </c>
      <c r="I14" s="50">
        <v>456</v>
      </c>
      <c r="J14" s="26"/>
      <c r="K14" s="26">
        <v>46313.8</v>
      </c>
      <c r="L14" s="26">
        <f>3379.6+185325.5</f>
        <v>188705.1</v>
      </c>
      <c r="M14" s="9"/>
      <c r="N14" s="9"/>
    </row>
    <row r="15" spans="1:14" ht="72.75" customHeight="1" x14ac:dyDescent="0.25">
      <c r="A15" s="16" t="s">
        <v>18</v>
      </c>
      <c r="B15" s="14" t="s">
        <v>71</v>
      </c>
      <c r="C15" s="18" t="s">
        <v>45</v>
      </c>
      <c r="D15" s="43">
        <f>E15+F15+G15+H15+I15</f>
        <v>585755.80000000005</v>
      </c>
      <c r="E15" s="49">
        <v>324853.2</v>
      </c>
      <c r="F15" s="50"/>
      <c r="G15" s="26"/>
      <c r="H15" s="51">
        <v>260446.6</v>
      </c>
      <c r="I15" s="26">
        <v>456</v>
      </c>
      <c r="J15" s="26"/>
      <c r="K15" s="27" t="s">
        <v>15</v>
      </c>
      <c r="L15" s="27" t="s">
        <v>15</v>
      </c>
      <c r="M15" s="11"/>
      <c r="N15" s="9"/>
    </row>
    <row r="16" spans="1:14" ht="92.25" customHeight="1" x14ac:dyDescent="0.25">
      <c r="A16" s="16" t="s">
        <v>50</v>
      </c>
      <c r="B16" s="14" t="s">
        <v>72</v>
      </c>
      <c r="C16" s="18" t="s">
        <v>45</v>
      </c>
      <c r="D16" s="43">
        <f>E16+F16+G16+H16+I16</f>
        <v>54823.5</v>
      </c>
      <c r="E16" s="42">
        <v>3962.9</v>
      </c>
      <c r="F16" s="26"/>
      <c r="G16" s="26"/>
      <c r="H16" s="42">
        <v>50860.6</v>
      </c>
      <c r="I16" s="52">
        <v>0</v>
      </c>
      <c r="J16" s="52"/>
      <c r="K16" s="27" t="s">
        <v>15</v>
      </c>
      <c r="L16" s="27" t="s">
        <v>15</v>
      </c>
      <c r="M16" s="9"/>
    </row>
    <row r="17" spans="1:14" ht="36.75" customHeight="1" x14ac:dyDescent="0.25">
      <c r="A17" s="16" t="s">
        <v>23</v>
      </c>
      <c r="B17" s="14" t="s">
        <v>51</v>
      </c>
      <c r="C17" s="18" t="s">
        <v>16</v>
      </c>
      <c r="D17" s="44">
        <f>E17+F17+G17+H17+I17+J17</f>
        <v>738</v>
      </c>
      <c r="E17" s="45">
        <v>88</v>
      </c>
      <c r="F17" s="48"/>
      <c r="G17" s="48"/>
      <c r="H17" s="45">
        <v>647</v>
      </c>
      <c r="I17" s="48">
        <v>3</v>
      </c>
      <c r="J17" s="47"/>
      <c r="K17" s="24" t="s">
        <v>15</v>
      </c>
      <c r="L17" s="24" t="s">
        <v>15</v>
      </c>
      <c r="M17" s="9"/>
    </row>
    <row r="18" spans="1:14" ht="55.5" customHeight="1" x14ac:dyDescent="0.25">
      <c r="A18" s="22" t="s">
        <v>19</v>
      </c>
      <c r="B18" s="14" t="s">
        <v>52</v>
      </c>
      <c r="C18" s="17" t="s">
        <v>16</v>
      </c>
      <c r="D18" s="44">
        <f>E18+F18+G18+H18+I18+J18</f>
        <v>154</v>
      </c>
      <c r="E18" s="45">
        <v>34</v>
      </c>
      <c r="F18" s="48"/>
      <c r="G18" s="48"/>
      <c r="H18" s="45">
        <v>117</v>
      </c>
      <c r="I18" s="48">
        <v>3</v>
      </c>
      <c r="J18" s="47"/>
      <c r="K18" s="24" t="s">
        <v>15</v>
      </c>
      <c r="L18" s="24" t="s">
        <v>15</v>
      </c>
      <c r="M18" s="9"/>
    </row>
    <row r="19" spans="1:14" ht="72" customHeight="1" x14ac:dyDescent="0.25">
      <c r="A19" s="22" t="s">
        <v>20</v>
      </c>
      <c r="B19" s="14" t="s">
        <v>53</v>
      </c>
      <c r="C19" s="17" t="s">
        <v>16</v>
      </c>
      <c r="D19" s="44">
        <f>E19+F19+G19+H19+I19+J19</f>
        <v>10</v>
      </c>
      <c r="E19" s="45">
        <v>0</v>
      </c>
      <c r="F19" s="48"/>
      <c r="G19" s="48"/>
      <c r="H19" s="45">
        <v>10</v>
      </c>
      <c r="I19" s="48">
        <v>0</v>
      </c>
      <c r="J19" s="47"/>
      <c r="K19" s="24" t="s">
        <v>15</v>
      </c>
      <c r="L19" s="24" t="s">
        <v>15</v>
      </c>
    </row>
    <row r="20" spans="1:14" ht="40.5" customHeight="1" x14ac:dyDescent="0.25">
      <c r="A20" s="22" t="s">
        <v>24</v>
      </c>
      <c r="B20" s="14" t="s">
        <v>54</v>
      </c>
      <c r="C20" s="18" t="s">
        <v>16</v>
      </c>
      <c r="D20" s="44">
        <f t="shared" ref="D20:D23" si="0">E20+F20+G20+H20+I20+J20+K20+L20</f>
        <v>4392</v>
      </c>
      <c r="E20" s="45">
        <v>46</v>
      </c>
      <c r="F20" s="48"/>
      <c r="G20" s="48"/>
      <c r="H20" s="45">
        <v>271</v>
      </c>
      <c r="I20" s="48">
        <v>3</v>
      </c>
      <c r="J20" s="47"/>
      <c r="K20" s="20">
        <f>K11</f>
        <v>71</v>
      </c>
      <c r="L20" s="21">
        <f>L11</f>
        <v>4001</v>
      </c>
    </row>
    <row r="21" spans="1:14" ht="69" customHeight="1" x14ac:dyDescent="0.25">
      <c r="A21" s="16" t="s">
        <v>21</v>
      </c>
      <c r="B21" s="14" t="s">
        <v>73</v>
      </c>
      <c r="C21" s="18" t="s">
        <v>16</v>
      </c>
      <c r="D21" s="44">
        <f>E21+F21+G21+H21+I21+J21</f>
        <v>150</v>
      </c>
      <c r="E21" s="45">
        <v>33</v>
      </c>
      <c r="F21" s="48"/>
      <c r="G21" s="48"/>
      <c r="H21" s="45">
        <v>114</v>
      </c>
      <c r="I21" s="48">
        <v>3</v>
      </c>
      <c r="J21" s="47"/>
      <c r="K21" s="24" t="s">
        <v>15</v>
      </c>
      <c r="L21" s="24" t="s">
        <v>15</v>
      </c>
    </row>
    <row r="22" spans="1:14" ht="42.75" customHeight="1" x14ac:dyDescent="0.25">
      <c r="A22" s="16" t="s">
        <v>25</v>
      </c>
      <c r="B22" s="14" t="s">
        <v>55</v>
      </c>
      <c r="C22" s="18" t="s">
        <v>45</v>
      </c>
      <c r="D22" s="43">
        <f t="shared" si="0"/>
        <v>1155097.8999999999</v>
      </c>
      <c r="E22" s="46">
        <v>468069.1</v>
      </c>
      <c r="F22" s="53"/>
      <c r="G22" s="53"/>
      <c r="H22" s="46">
        <v>460866.8</v>
      </c>
      <c r="I22" s="53">
        <v>445.9</v>
      </c>
      <c r="J22" s="53"/>
      <c r="K22" s="29">
        <v>46315.199999999997</v>
      </c>
      <c r="L22" s="24">
        <f>176118.6+3282.3</f>
        <v>179400.9</v>
      </c>
    </row>
    <row r="23" spans="1:14" ht="49.5" customHeight="1" x14ac:dyDescent="0.25">
      <c r="A23" s="16" t="s">
        <v>26</v>
      </c>
      <c r="B23" s="14" t="s">
        <v>56</v>
      </c>
      <c r="C23" s="18" t="s">
        <v>45</v>
      </c>
      <c r="D23" s="43">
        <f t="shared" si="0"/>
        <v>1063182.5</v>
      </c>
      <c r="E23" s="46">
        <v>423224.9</v>
      </c>
      <c r="F23" s="53"/>
      <c r="G23" s="53"/>
      <c r="H23" s="46">
        <v>458922.3</v>
      </c>
      <c r="I23" s="53">
        <v>175.9</v>
      </c>
      <c r="J23" s="53"/>
      <c r="K23" s="29">
        <v>13993.6</v>
      </c>
      <c r="L23" s="24">
        <v>166865.79999999999</v>
      </c>
    </row>
    <row r="24" spans="1:14" ht="63" customHeight="1" x14ac:dyDescent="0.25">
      <c r="A24" s="16" t="s">
        <v>27</v>
      </c>
      <c r="B24" s="14" t="s">
        <v>74</v>
      </c>
      <c r="C24" s="18" t="s">
        <v>45</v>
      </c>
      <c r="D24" s="43">
        <f>E24+F24+G24+H24+I24+J24</f>
        <v>530402.70000000007</v>
      </c>
      <c r="E24" s="46">
        <v>320884.40000000002</v>
      </c>
      <c r="F24" s="53"/>
      <c r="G24" s="53"/>
      <c r="H24" s="46">
        <v>209072.4</v>
      </c>
      <c r="I24" s="53">
        <v>445.9</v>
      </c>
      <c r="J24" s="53"/>
      <c r="K24" s="24" t="s">
        <v>15</v>
      </c>
      <c r="L24" s="30" t="s">
        <v>15</v>
      </c>
    </row>
    <row r="25" spans="1:14" ht="60.75" customHeight="1" x14ac:dyDescent="0.25">
      <c r="A25" s="61" t="s">
        <v>57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6" spans="1:14" ht="54.75" customHeight="1" x14ac:dyDescent="0.25">
      <c r="A26" s="16" t="s">
        <v>28</v>
      </c>
      <c r="B26" s="13" t="s">
        <v>58</v>
      </c>
      <c r="C26" s="18" t="s">
        <v>45</v>
      </c>
      <c r="D26" s="30" t="s">
        <v>79</v>
      </c>
      <c r="E26" s="31" t="s">
        <v>15</v>
      </c>
      <c r="F26" s="32" t="s">
        <v>15</v>
      </c>
      <c r="G26" s="32" t="s">
        <v>15</v>
      </c>
      <c r="H26" s="32" t="s">
        <v>15</v>
      </c>
      <c r="I26" s="32" t="str">
        <f>'[1]Сведения об осуществлении з '!J22</f>
        <v>х</v>
      </c>
      <c r="J26" s="32" t="str">
        <f>'[1]Сведения об осуществлении з '!K22</f>
        <v>х</v>
      </c>
      <c r="K26" s="32" t="str">
        <f>'[1]Сведения об осуществлении з '!L22</f>
        <v>х</v>
      </c>
      <c r="L26" s="32" t="str">
        <f>'[1]Сведения об осуществлении з '!M22</f>
        <v>х</v>
      </c>
    </row>
    <row r="27" spans="1:14" ht="42.75" customHeight="1" x14ac:dyDescent="0.25">
      <c r="A27" s="33" t="s">
        <v>39</v>
      </c>
      <c r="B27" s="15" t="s">
        <v>59</v>
      </c>
      <c r="C27" s="34" t="s">
        <v>16</v>
      </c>
      <c r="D27" s="35">
        <f>E27+F27+G27+H27+I27+J27</f>
        <v>210</v>
      </c>
      <c r="E27" s="20">
        <v>15</v>
      </c>
      <c r="F27" s="21"/>
      <c r="G27" s="21"/>
      <c r="H27" s="21">
        <v>192</v>
      </c>
      <c r="I27" s="21">
        <v>3</v>
      </c>
      <c r="J27" s="21"/>
      <c r="K27" s="32" t="str">
        <f>'[1]Сведения об осуществлении з '!L23</f>
        <v>х</v>
      </c>
      <c r="L27" s="32" t="str">
        <f>'[1]Сведения об осуществлении з '!M23</f>
        <v>х</v>
      </c>
      <c r="N27" s="6"/>
    </row>
    <row r="28" spans="1:14" ht="50.25" customHeight="1" x14ac:dyDescent="0.25">
      <c r="A28" s="33" t="s">
        <v>29</v>
      </c>
      <c r="B28" s="15" t="s">
        <v>60</v>
      </c>
      <c r="C28" s="34" t="s">
        <v>16</v>
      </c>
      <c r="D28" s="35">
        <f t="shared" ref="D28:D39" si="1">E28+F28+G28+H28+I28+J28</f>
        <v>90</v>
      </c>
      <c r="E28" s="20">
        <v>3</v>
      </c>
      <c r="F28" s="21"/>
      <c r="G28" s="21"/>
      <c r="H28" s="20">
        <v>84</v>
      </c>
      <c r="I28" s="21">
        <v>3</v>
      </c>
      <c r="J28" s="21"/>
      <c r="K28" s="32" t="str">
        <f>'[1]Сведения об осуществлении з '!L24</f>
        <v>х</v>
      </c>
      <c r="L28" s="32" t="str">
        <f>'[1]Сведения об осуществлении з '!M24</f>
        <v>х</v>
      </c>
      <c r="N28" s="6"/>
    </row>
    <row r="29" spans="1:14" ht="58.5" customHeight="1" x14ac:dyDescent="0.25">
      <c r="A29" s="33" t="s">
        <v>46</v>
      </c>
      <c r="B29" s="15" t="s">
        <v>61</v>
      </c>
      <c r="C29" s="34" t="s">
        <v>16</v>
      </c>
      <c r="D29" s="35">
        <f t="shared" si="1"/>
        <v>21</v>
      </c>
      <c r="E29" s="20">
        <v>2</v>
      </c>
      <c r="F29" s="21"/>
      <c r="G29" s="21"/>
      <c r="H29" s="20">
        <v>19</v>
      </c>
      <c r="I29" s="21">
        <v>0</v>
      </c>
      <c r="J29" s="21"/>
      <c r="K29" s="32" t="str">
        <f>'[1]Сведения об осуществлении з '!L25</f>
        <v>х</v>
      </c>
      <c r="L29" s="32" t="str">
        <f>'[1]Сведения об осуществлении з '!M25</f>
        <v>х</v>
      </c>
      <c r="N29" s="6"/>
    </row>
    <row r="30" spans="1:14" ht="62.25" customHeight="1" x14ac:dyDescent="0.25">
      <c r="A30" s="33" t="s">
        <v>40</v>
      </c>
      <c r="B30" s="15" t="s">
        <v>62</v>
      </c>
      <c r="C30" s="34" t="s">
        <v>45</v>
      </c>
      <c r="D30" s="36">
        <f t="shared" si="1"/>
        <v>412119.69999999995</v>
      </c>
      <c r="E30" s="24">
        <v>72602.100000000006</v>
      </c>
      <c r="F30" s="30"/>
      <c r="G30" s="30"/>
      <c r="H30" s="24">
        <v>339061.6</v>
      </c>
      <c r="I30" s="28">
        <v>456</v>
      </c>
      <c r="J30" s="28"/>
      <c r="K30" s="32" t="str">
        <f>'[1]Сведения об осуществлении з '!L26</f>
        <v>х</v>
      </c>
      <c r="L30" s="32" t="str">
        <f>'[1]Сведения об осуществлении з '!M26</f>
        <v>х</v>
      </c>
      <c r="M30" s="11"/>
      <c r="N30" s="6"/>
    </row>
    <row r="31" spans="1:14" ht="67.5" customHeight="1" x14ac:dyDescent="0.25">
      <c r="A31" s="22" t="s">
        <v>30</v>
      </c>
      <c r="B31" s="13" t="s">
        <v>63</v>
      </c>
      <c r="C31" s="17" t="s">
        <v>45</v>
      </c>
      <c r="D31" s="36">
        <f t="shared" si="1"/>
        <v>180059.19999999998</v>
      </c>
      <c r="E31" s="24">
        <v>7439.9</v>
      </c>
      <c r="F31" s="30"/>
      <c r="G31" s="30"/>
      <c r="H31" s="24">
        <v>172163.3</v>
      </c>
      <c r="I31" s="28">
        <v>456</v>
      </c>
      <c r="J31" s="37"/>
      <c r="K31" s="32" t="str">
        <f>'[1]Сведения об осуществлении з '!L27</f>
        <v>х</v>
      </c>
      <c r="L31" s="32" t="str">
        <f>'[1]Сведения об осуществлении з '!M27</f>
        <v>х</v>
      </c>
      <c r="M31" s="11"/>
      <c r="N31" s="6"/>
    </row>
    <row r="32" spans="1:14" ht="68.25" customHeight="1" x14ac:dyDescent="0.25">
      <c r="A32" s="33" t="s">
        <v>36</v>
      </c>
      <c r="B32" s="15" t="s">
        <v>64</v>
      </c>
      <c r="C32" s="34" t="s">
        <v>45</v>
      </c>
      <c r="D32" s="36">
        <f t="shared" si="1"/>
        <v>50724</v>
      </c>
      <c r="E32" s="24">
        <v>3962.9</v>
      </c>
      <c r="F32" s="30"/>
      <c r="G32" s="30"/>
      <c r="H32" s="24">
        <v>46761.1</v>
      </c>
      <c r="I32" s="28">
        <v>0</v>
      </c>
      <c r="J32" s="28"/>
      <c r="K32" s="32" t="str">
        <f>'[1]Сведения об осуществлении з '!L28</f>
        <v>х</v>
      </c>
      <c r="L32" s="32" t="str">
        <f>'[1]Сведения об осуществлении з '!M28</f>
        <v>х</v>
      </c>
      <c r="N32" s="6"/>
    </row>
    <row r="33" spans="1:14" ht="57" customHeight="1" x14ac:dyDescent="0.25">
      <c r="A33" s="33" t="s">
        <v>31</v>
      </c>
      <c r="B33" s="15" t="s">
        <v>65</v>
      </c>
      <c r="C33" s="34" t="s">
        <v>16</v>
      </c>
      <c r="D33" s="35">
        <f t="shared" si="1"/>
        <v>560</v>
      </c>
      <c r="E33" s="20">
        <v>60</v>
      </c>
      <c r="F33" s="21"/>
      <c r="G33" s="21"/>
      <c r="H33" s="20">
        <v>497</v>
      </c>
      <c r="I33" s="23">
        <v>3</v>
      </c>
      <c r="J33" s="23"/>
      <c r="K33" s="32" t="str">
        <f>'[1]Сведения об осуществлении з '!L29</f>
        <v>х</v>
      </c>
      <c r="L33" s="32" t="str">
        <f>'[1]Сведения об осуществлении з '!M29</f>
        <v>х</v>
      </c>
      <c r="N33" s="6"/>
    </row>
    <row r="34" spans="1:14" ht="48" customHeight="1" x14ac:dyDescent="0.25">
      <c r="A34" s="33" t="s">
        <v>32</v>
      </c>
      <c r="B34" s="15" t="s">
        <v>37</v>
      </c>
      <c r="C34" s="34" t="s">
        <v>16</v>
      </c>
      <c r="D34" s="35">
        <f t="shared" si="1"/>
        <v>2</v>
      </c>
      <c r="E34" s="20">
        <v>0</v>
      </c>
      <c r="F34" s="21"/>
      <c r="G34" s="21"/>
      <c r="H34" s="20">
        <v>2</v>
      </c>
      <c r="I34" s="23">
        <v>0</v>
      </c>
      <c r="J34" s="23"/>
      <c r="K34" s="32" t="str">
        <f>'[1]Сведения об осуществлении з '!L30</f>
        <v>х</v>
      </c>
      <c r="L34" s="32" t="str">
        <f>'[1]Сведения об осуществлении з '!M30</f>
        <v>х</v>
      </c>
      <c r="N34" s="6"/>
    </row>
    <row r="35" spans="1:14" ht="35.25" customHeight="1" x14ac:dyDescent="0.25">
      <c r="A35" s="16" t="s">
        <v>41</v>
      </c>
      <c r="B35" s="13" t="s">
        <v>66</v>
      </c>
      <c r="C35" s="18" t="s">
        <v>16</v>
      </c>
      <c r="D35" s="35">
        <f t="shared" si="1"/>
        <v>218</v>
      </c>
      <c r="E35" s="20">
        <v>13</v>
      </c>
      <c r="F35" s="21"/>
      <c r="G35" s="21"/>
      <c r="H35" s="20">
        <v>202</v>
      </c>
      <c r="I35" s="23">
        <v>3</v>
      </c>
      <c r="J35" s="19"/>
      <c r="K35" s="31" t="str">
        <f>'[1]Сведения об осуществлении з '!L31</f>
        <v>х</v>
      </c>
      <c r="L35" s="31" t="str">
        <f>'[1]Сведения об осуществлении з '!M31</f>
        <v>х</v>
      </c>
      <c r="N35" s="6"/>
    </row>
    <row r="36" spans="1:14" ht="42.75" customHeight="1" x14ac:dyDescent="0.25">
      <c r="A36" s="16" t="s">
        <v>42</v>
      </c>
      <c r="B36" s="13" t="s">
        <v>67</v>
      </c>
      <c r="C36" s="18" t="s">
        <v>45</v>
      </c>
      <c r="D36" s="36">
        <f t="shared" si="1"/>
        <v>335000.10000000003</v>
      </c>
      <c r="E36" s="24">
        <v>63536.9</v>
      </c>
      <c r="F36" s="30"/>
      <c r="G36" s="30"/>
      <c r="H36" s="24">
        <v>271017.3</v>
      </c>
      <c r="I36" s="28">
        <v>445.9</v>
      </c>
      <c r="J36" s="25"/>
      <c r="K36" s="31" t="str">
        <f>'[1]Сведения об осуществлении з '!L32</f>
        <v>х</v>
      </c>
      <c r="L36" s="31" t="str">
        <f>'[1]Сведения об осуществлении з '!M32</f>
        <v>х</v>
      </c>
      <c r="N36" s="6"/>
    </row>
    <row r="37" spans="1:14" ht="74.25" customHeight="1" x14ac:dyDescent="0.25">
      <c r="A37" s="16" t="s">
        <v>43</v>
      </c>
      <c r="B37" s="14" t="s">
        <v>75</v>
      </c>
      <c r="C37" s="18" t="s">
        <v>16</v>
      </c>
      <c r="D37" s="35">
        <f>E37+F37+G37+I37+H37</f>
        <v>69</v>
      </c>
      <c r="E37" s="8">
        <v>1</v>
      </c>
      <c r="F37" s="21"/>
      <c r="G37" s="21"/>
      <c r="H37" s="20">
        <v>65</v>
      </c>
      <c r="I37" s="21">
        <v>3</v>
      </c>
      <c r="J37" s="36"/>
      <c r="K37" s="31" t="str">
        <f>'[1]Сведения об осуществлении з '!L33</f>
        <v>х</v>
      </c>
      <c r="L37" s="31" t="str">
        <f>'[1]Сведения об осуществлении з '!M33</f>
        <v>х</v>
      </c>
      <c r="N37" s="6"/>
    </row>
    <row r="38" spans="1:14" ht="70.5" customHeight="1" x14ac:dyDescent="0.25">
      <c r="A38" s="16" t="s">
        <v>44</v>
      </c>
      <c r="B38" s="14" t="s">
        <v>76</v>
      </c>
      <c r="C38" s="18" t="s">
        <v>45</v>
      </c>
      <c r="D38" s="36">
        <f>E38+I38+H38</f>
        <v>128435.7</v>
      </c>
      <c r="E38" s="20">
        <v>3470</v>
      </c>
      <c r="F38" s="30"/>
      <c r="G38" s="30"/>
      <c r="H38" s="24">
        <v>124965.7</v>
      </c>
      <c r="I38" s="28">
        <v>0</v>
      </c>
      <c r="J38" s="25"/>
      <c r="K38" s="31" t="str">
        <f>'[1]Сведения об осуществлении з '!L34</f>
        <v>х</v>
      </c>
      <c r="L38" s="31" t="str">
        <f>'[1]Сведения об осуществлении з '!M34</f>
        <v>х</v>
      </c>
      <c r="N38" s="6"/>
    </row>
    <row r="39" spans="1:14" ht="63.75" customHeight="1" x14ac:dyDescent="0.25">
      <c r="A39" s="16" t="s">
        <v>33</v>
      </c>
      <c r="B39" s="14" t="s">
        <v>77</v>
      </c>
      <c r="C39" s="16" t="s">
        <v>16</v>
      </c>
      <c r="D39" s="38">
        <f t="shared" si="1"/>
        <v>6</v>
      </c>
      <c r="E39" s="39">
        <v>6</v>
      </c>
      <c r="F39" s="39"/>
      <c r="G39" s="39"/>
      <c r="H39" s="20">
        <v>0</v>
      </c>
      <c r="I39" s="21">
        <v>0</v>
      </c>
      <c r="J39" s="35"/>
      <c r="K39" s="31" t="str">
        <f>'[1]Сведения об осуществлении з '!L35</f>
        <v>х</v>
      </c>
      <c r="L39" s="31" t="str">
        <f>'[1]Сведения об осуществлении з '!M35</f>
        <v>х</v>
      </c>
      <c r="N39" s="6"/>
    </row>
    <row r="40" spans="1:14" ht="72" customHeight="1" x14ac:dyDescent="0.3">
      <c r="A40" s="16" t="s">
        <v>34</v>
      </c>
      <c r="B40" s="14" t="s">
        <v>78</v>
      </c>
      <c r="C40" s="18" t="s">
        <v>45</v>
      </c>
      <c r="D40" s="40">
        <f>E40+F40+G40+H40+I40</f>
        <v>170962.9</v>
      </c>
      <c r="E40" s="24">
        <v>170962.9</v>
      </c>
      <c r="F40" s="41"/>
      <c r="G40" s="24"/>
      <c r="H40" s="24">
        <v>0</v>
      </c>
      <c r="I40" s="30">
        <v>0</v>
      </c>
      <c r="J40" s="36"/>
      <c r="K40" s="31" t="s">
        <v>15</v>
      </c>
      <c r="L40" s="31" t="str">
        <f>'[1]Сведения об осуществлении з '!M36</f>
        <v>х</v>
      </c>
      <c r="N40" s="6"/>
    </row>
    <row r="41" spans="1:14" x14ac:dyDescent="0.25">
      <c r="E41" s="10"/>
      <c r="F41" s="2"/>
      <c r="G41" s="2"/>
      <c r="H41" s="2"/>
      <c r="I41" s="2"/>
    </row>
  </sheetData>
  <mergeCells count="20">
    <mergeCell ref="A6:A10"/>
    <mergeCell ref="B6:B10"/>
    <mergeCell ref="C6:C10"/>
    <mergeCell ref="D6:D10"/>
    <mergeCell ref="A25:L25"/>
    <mergeCell ref="B2:L2"/>
    <mergeCell ref="C5:L5"/>
    <mergeCell ref="K9:K10"/>
    <mergeCell ref="C4:J4"/>
    <mergeCell ref="E6:L6"/>
    <mergeCell ref="J8:J10"/>
    <mergeCell ref="E9:E10"/>
    <mergeCell ref="F9:F10"/>
    <mergeCell ref="G9:G10"/>
    <mergeCell ref="K7:L8"/>
    <mergeCell ref="E8:G8"/>
    <mergeCell ref="H8:H10"/>
    <mergeCell ref="E7:J7"/>
    <mergeCell ref="L9:L10"/>
    <mergeCell ref="I8:I10"/>
  </mergeCells>
  <pageMargins left="0.25" right="0.25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2024-10-08T07:39:02Z</dcterms:modified>
</cp:coreProperties>
</file>