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zieva\Desktop\ПРОГНОЗ ДЛЯ СОВЕТА ВЕРНЫЙ ВАРИАНТ\"/>
    </mc:Choice>
  </mc:AlternateContent>
  <bookViews>
    <workbookView xWindow="0" yWindow="0" windowWidth="21570" windowHeight="7560"/>
  </bookViews>
  <sheets>
    <sheet name="26.11.2019" sheetId="3" r:id="rId1"/>
  </sheets>
  <definedNames>
    <definedName name="_xlnm._FilterDatabase" localSheetId="0" hidden="1">'26.11.2019'!$A$7:$W$231</definedName>
    <definedName name="_xlnm.Print_Titles" localSheetId="0">'26.11.2019'!$5:$7</definedName>
    <definedName name="_xlnm.Print_Area" localSheetId="0">'26.11.2019'!$A$1:$W$234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9" i="3" l="1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Q226" i="3"/>
  <c r="T226" i="3" s="1"/>
  <c r="M226" i="3"/>
  <c r="P226" i="3" s="1"/>
  <c r="K226" i="3"/>
  <c r="N226" i="3" s="1"/>
  <c r="N222" i="3" s="1"/>
  <c r="I226" i="3"/>
  <c r="L226" i="3" s="1"/>
  <c r="H226" i="3"/>
  <c r="J226" i="3" s="1"/>
  <c r="J222" i="3" s="1"/>
  <c r="O224" i="3"/>
  <c r="R224" i="3" s="1"/>
  <c r="K224" i="3"/>
  <c r="N224" i="3" s="1"/>
  <c r="I224" i="3"/>
  <c r="L224" i="3" s="1"/>
  <c r="L220" i="3" s="1"/>
  <c r="H224" i="3"/>
  <c r="J224" i="3" s="1"/>
  <c r="Q222" i="3"/>
  <c r="M222" i="3"/>
  <c r="K222" i="3"/>
  <c r="I222" i="3"/>
  <c r="H222" i="3"/>
  <c r="G222" i="3"/>
  <c r="E222" i="3"/>
  <c r="D222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O220" i="3"/>
  <c r="K220" i="3"/>
  <c r="I220" i="3"/>
  <c r="H220" i="3"/>
  <c r="G220" i="3"/>
  <c r="E220" i="3"/>
  <c r="D220" i="3"/>
  <c r="V218" i="3"/>
  <c r="J218" i="3"/>
  <c r="M218" i="3" s="1"/>
  <c r="P218" i="3" s="1"/>
  <c r="S218" i="3" s="1"/>
  <c r="H218" i="3"/>
  <c r="J216" i="3"/>
  <c r="H216" i="3"/>
  <c r="J215" i="3"/>
  <c r="M215" i="3" s="1"/>
  <c r="H215" i="3"/>
  <c r="R213" i="3"/>
  <c r="N213" i="3"/>
  <c r="L213" i="3"/>
  <c r="O213" i="3" s="1"/>
  <c r="K213" i="3"/>
  <c r="J213" i="3"/>
  <c r="M213" i="3" s="1"/>
  <c r="P213" i="3" s="1"/>
  <c r="J208" i="3"/>
  <c r="H208" i="3"/>
  <c r="G208" i="3"/>
  <c r="E208" i="3"/>
  <c r="D208" i="3"/>
  <c r="H206" i="3"/>
  <c r="G206" i="3"/>
  <c r="G207" i="3" s="1"/>
  <c r="E206" i="3"/>
  <c r="D206" i="3"/>
  <c r="J204" i="3"/>
  <c r="M204" i="3" s="1"/>
  <c r="P204" i="3" s="1"/>
  <c r="S204" i="3" s="1"/>
  <c r="V204" i="3" s="1"/>
  <c r="H204" i="3"/>
  <c r="V202" i="3"/>
  <c r="J202" i="3"/>
  <c r="M202" i="3" s="1"/>
  <c r="P202" i="3" s="1"/>
  <c r="S202" i="3" s="1"/>
  <c r="H202" i="3"/>
  <c r="J201" i="3"/>
  <c r="M201" i="3" s="1"/>
  <c r="H201" i="3"/>
  <c r="J199" i="3"/>
  <c r="H199" i="3"/>
  <c r="H197" i="3"/>
  <c r="G197" i="3"/>
  <c r="E197" i="3"/>
  <c r="D197" i="3"/>
  <c r="G195" i="3"/>
  <c r="G196" i="3" s="1"/>
  <c r="E195" i="3"/>
  <c r="D195" i="3"/>
  <c r="H193" i="3"/>
  <c r="H191" i="3"/>
  <c r="H190" i="3"/>
  <c r="H188" i="3"/>
  <c r="N187" i="3"/>
  <c r="L187" i="3"/>
  <c r="K187" i="3"/>
  <c r="J187" i="3"/>
  <c r="I187" i="3"/>
  <c r="O185" i="3"/>
  <c r="R185" i="3" s="1"/>
  <c r="K185" i="3"/>
  <c r="N185" i="3" s="1"/>
  <c r="I185" i="3"/>
  <c r="L185" i="3" s="1"/>
  <c r="H185" i="3"/>
  <c r="J185" i="3" s="1"/>
  <c r="G183" i="3"/>
  <c r="E183" i="3"/>
  <c r="D183" i="3"/>
  <c r="G181" i="3"/>
  <c r="G182" i="3" s="1"/>
  <c r="E181" i="3"/>
  <c r="D181" i="3"/>
  <c r="E182" i="3" s="1"/>
  <c r="H179" i="3"/>
  <c r="H177" i="3"/>
  <c r="H176" i="3"/>
  <c r="H174" i="3"/>
  <c r="H172" i="3"/>
  <c r="G172" i="3"/>
  <c r="E172" i="3"/>
  <c r="D172" i="3"/>
  <c r="G171" i="3"/>
  <c r="G170" i="3"/>
  <c r="E170" i="3"/>
  <c r="E171" i="3" s="1"/>
  <c r="D170" i="3"/>
  <c r="J168" i="3"/>
  <c r="M168" i="3" s="1"/>
  <c r="P168" i="3" s="1"/>
  <c r="S168" i="3" s="1"/>
  <c r="V168" i="3" s="1"/>
  <c r="H168" i="3"/>
  <c r="V166" i="3"/>
  <c r="J166" i="3"/>
  <c r="M166" i="3" s="1"/>
  <c r="P166" i="3" s="1"/>
  <c r="S166" i="3" s="1"/>
  <c r="H166" i="3"/>
  <c r="J165" i="3"/>
  <c r="M165" i="3" s="1"/>
  <c r="P165" i="3" s="1"/>
  <c r="S165" i="3" s="1"/>
  <c r="V165" i="3" s="1"/>
  <c r="H165" i="3"/>
  <c r="V163" i="3"/>
  <c r="J163" i="3"/>
  <c r="M163" i="3" s="1"/>
  <c r="P163" i="3" s="1"/>
  <c r="S163" i="3" s="1"/>
  <c r="H163" i="3"/>
  <c r="J162" i="3"/>
  <c r="M162" i="3" s="1"/>
  <c r="P162" i="3" s="1"/>
  <c r="S162" i="3" s="1"/>
  <c r="V162" i="3" s="1"/>
  <c r="H162" i="3"/>
  <c r="V160" i="3"/>
  <c r="J160" i="3"/>
  <c r="M160" i="3" s="1"/>
  <c r="P160" i="3" s="1"/>
  <c r="S160" i="3" s="1"/>
  <c r="H160" i="3"/>
  <c r="J159" i="3"/>
  <c r="M159" i="3" s="1"/>
  <c r="H159" i="3"/>
  <c r="J157" i="3"/>
  <c r="H157" i="3"/>
  <c r="J155" i="3"/>
  <c r="H155" i="3"/>
  <c r="G155" i="3"/>
  <c r="E155" i="3"/>
  <c r="D155" i="3"/>
  <c r="G153" i="3"/>
  <c r="E153" i="3"/>
  <c r="D153" i="3"/>
  <c r="D149" i="3" s="1"/>
  <c r="G151" i="3"/>
  <c r="E151" i="3"/>
  <c r="D151" i="3"/>
  <c r="E149" i="3"/>
  <c r="G147" i="3"/>
  <c r="H145" i="3"/>
  <c r="G145" i="3"/>
  <c r="O144" i="3"/>
  <c r="R144" i="3" s="1"/>
  <c r="U144" i="3" s="1"/>
  <c r="K144" i="3"/>
  <c r="N144" i="3" s="1"/>
  <c r="Q144" i="3" s="1"/>
  <c r="T144" i="3" s="1"/>
  <c r="W144" i="3" s="1"/>
  <c r="I144" i="3"/>
  <c r="L144" i="3" s="1"/>
  <c r="H144" i="3"/>
  <c r="J144" i="3" s="1"/>
  <c r="M144" i="3" s="1"/>
  <c r="P144" i="3" s="1"/>
  <c r="S144" i="3" s="1"/>
  <c r="V144" i="3" s="1"/>
  <c r="Q142" i="3"/>
  <c r="T142" i="3" s="1"/>
  <c r="W142" i="3" s="1"/>
  <c r="M142" i="3"/>
  <c r="P142" i="3" s="1"/>
  <c r="S142" i="3" s="1"/>
  <c r="V142" i="3" s="1"/>
  <c r="K142" i="3"/>
  <c r="N142" i="3" s="1"/>
  <c r="I142" i="3"/>
  <c r="L142" i="3" s="1"/>
  <c r="O142" i="3" s="1"/>
  <c r="R142" i="3" s="1"/>
  <c r="U142" i="3" s="1"/>
  <c r="H142" i="3"/>
  <c r="J142" i="3" s="1"/>
  <c r="O141" i="3"/>
  <c r="R141" i="3" s="1"/>
  <c r="U141" i="3" s="1"/>
  <c r="K141" i="3"/>
  <c r="N141" i="3" s="1"/>
  <c r="Q141" i="3" s="1"/>
  <c r="T141" i="3" s="1"/>
  <c r="W141" i="3" s="1"/>
  <c r="I141" i="3"/>
  <c r="L141" i="3" s="1"/>
  <c r="H141" i="3"/>
  <c r="J141" i="3" s="1"/>
  <c r="M141" i="3" s="1"/>
  <c r="P141" i="3" s="1"/>
  <c r="S141" i="3" s="1"/>
  <c r="V141" i="3" s="1"/>
  <c r="G140" i="3"/>
  <c r="V139" i="3"/>
  <c r="J139" i="3"/>
  <c r="M139" i="3" s="1"/>
  <c r="P139" i="3" s="1"/>
  <c r="S139" i="3" s="1"/>
  <c r="H139" i="3"/>
  <c r="J138" i="3"/>
  <c r="M138" i="3" s="1"/>
  <c r="P138" i="3" s="1"/>
  <c r="S138" i="3" s="1"/>
  <c r="V138" i="3" s="1"/>
  <c r="H138" i="3"/>
  <c r="D138" i="3"/>
  <c r="Q136" i="3"/>
  <c r="T136" i="3" s="1"/>
  <c r="W136" i="3" s="1"/>
  <c r="M136" i="3"/>
  <c r="P136" i="3" s="1"/>
  <c r="S136" i="3" s="1"/>
  <c r="V136" i="3" s="1"/>
  <c r="K136" i="3"/>
  <c r="N136" i="3" s="1"/>
  <c r="I136" i="3"/>
  <c r="L136" i="3" s="1"/>
  <c r="O136" i="3" s="1"/>
  <c r="R136" i="3" s="1"/>
  <c r="U136" i="3" s="1"/>
  <c r="H136" i="3"/>
  <c r="J136" i="3" s="1"/>
  <c r="O135" i="3"/>
  <c r="R135" i="3" s="1"/>
  <c r="U135" i="3" s="1"/>
  <c r="K135" i="3"/>
  <c r="N135" i="3" s="1"/>
  <c r="Q135" i="3" s="1"/>
  <c r="T135" i="3" s="1"/>
  <c r="W135" i="3" s="1"/>
  <c r="I135" i="3"/>
  <c r="L135" i="3" s="1"/>
  <c r="H135" i="3"/>
  <c r="J135" i="3" s="1"/>
  <c r="M135" i="3" s="1"/>
  <c r="P135" i="3" s="1"/>
  <c r="S135" i="3" s="1"/>
  <c r="V135" i="3" s="1"/>
  <c r="Q133" i="3"/>
  <c r="T133" i="3" s="1"/>
  <c r="W133" i="3" s="1"/>
  <c r="M133" i="3"/>
  <c r="P133" i="3" s="1"/>
  <c r="S133" i="3" s="1"/>
  <c r="V133" i="3" s="1"/>
  <c r="K133" i="3"/>
  <c r="N133" i="3" s="1"/>
  <c r="I133" i="3"/>
  <c r="L133" i="3" s="1"/>
  <c r="O133" i="3" s="1"/>
  <c r="R133" i="3" s="1"/>
  <c r="U133" i="3" s="1"/>
  <c r="H133" i="3"/>
  <c r="J133" i="3" s="1"/>
  <c r="K131" i="3"/>
  <c r="H131" i="3"/>
  <c r="J129" i="3"/>
  <c r="H129" i="3"/>
  <c r="E127" i="3"/>
  <c r="E123" i="3" s="1"/>
  <c r="D127" i="3"/>
  <c r="G125" i="3"/>
  <c r="E125" i="3"/>
  <c r="D125" i="3"/>
  <c r="D121" i="3" s="1"/>
  <c r="D123" i="3"/>
  <c r="E121" i="3"/>
  <c r="J117" i="3"/>
  <c r="L117" i="3" s="1"/>
  <c r="N117" i="3" s="1"/>
  <c r="P117" i="3" s="1"/>
  <c r="R117" i="3" s="1"/>
  <c r="T117" i="3" s="1"/>
  <c r="V117" i="3" s="1"/>
  <c r="H117" i="3"/>
  <c r="I117" i="3" s="1"/>
  <c r="K117" i="3" s="1"/>
  <c r="M117" i="3" s="1"/>
  <c r="O117" i="3" s="1"/>
  <c r="Q117" i="3" s="1"/>
  <c r="S117" i="3" s="1"/>
  <c r="U117" i="3" s="1"/>
  <c r="W117" i="3" s="1"/>
  <c r="J115" i="3"/>
  <c r="M115" i="3" s="1"/>
  <c r="P115" i="3" s="1"/>
  <c r="S115" i="3" s="1"/>
  <c r="V115" i="3" s="1"/>
  <c r="H115" i="3"/>
  <c r="R113" i="3"/>
  <c r="U113" i="3" s="1"/>
  <c r="U109" i="3" s="1"/>
  <c r="N113" i="3"/>
  <c r="Q113" i="3" s="1"/>
  <c r="Q109" i="3" s="1"/>
  <c r="L113" i="3"/>
  <c r="O113" i="3" s="1"/>
  <c r="O109" i="3" s="1"/>
  <c r="J113" i="3"/>
  <c r="M113" i="3" s="1"/>
  <c r="M109" i="3" s="1"/>
  <c r="H113" i="3"/>
  <c r="K113" i="3" s="1"/>
  <c r="K109" i="3" s="1"/>
  <c r="S111" i="3"/>
  <c r="V111" i="3" s="1"/>
  <c r="V107" i="3" s="1"/>
  <c r="M111" i="3"/>
  <c r="P111" i="3" s="1"/>
  <c r="P107" i="3" s="1"/>
  <c r="K111" i="3"/>
  <c r="N111" i="3" s="1"/>
  <c r="N107" i="3" s="1"/>
  <c r="J111" i="3"/>
  <c r="I111" i="3"/>
  <c r="L111" i="3" s="1"/>
  <c r="L107" i="3" s="1"/>
  <c r="L109" i="3"/>
  <c r="I109" i="3"/>
  <c r="H109" i="3"/>
  <c r="G109" i="3"/>
  <c r="E109" i="3"/>
  <c r="D109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E108" i="3"/>
  <c r="M107" i="3"/>
  <c r="J107" i="3"/>
  <c r="H107" i="3"/>
  <c r="G107" i="3"/>
  <c r="E107" i="3"/>
  <c r="D107" i="3"/>
  <c r="J105" i="3"/>
  <c r="M105" i="3" s="1"/>
  <c r="P105" i="3" s="1"/>
  <c r="S105" i="3" s="1"/>
  <c r="V105" i="3" s="1"/>
  <c r="H105" i="3"/>
  <c r="D105" i="3"/>
  <c r="Q103" i="3"/>
  <c r="T103" i="3" s="1"/>
  <c r="W103" i="3" s="1"/>
  <c r="M103" i="3"/>
  <c r="P103" i="3" s="1"/>
  <c r="S103" i="3" s="1"/>
  <c r="V103" i="3" s="1"/>
  <c r="K103" i="3"/>
  <c r="N103" i="3" s="1"/>
  <c r="I103" i="3"/>
  <c r="L103" i="3" s="1"/>
  <c r="O103" i="3" s="1"/>
  <c r="R103" i="3" s="1"/>
  <c r="U103" i="3" s="1"/>
  <c r="H103" i="3"/>
  <c r="J103" i="3" s="1"/>
  <c r="O102" i="3"/>
  <c r="R102" i="3" s="1"/>
  <c r="K102" i="3"/>
  <c r="N102" i="3" s="1"/>
  <c r="I102" i="3"/>
  <c r="L102" i="3" s="1"/>
  <c r="H102" i="3"/>
  <c r="J102" i="3" s="1"/>
  <c r="J95" i="3" s="1"/>
  <c r="M100" i="3"/>
  <c r="K100" i="3"/>
  <c r="I100" i="3"/>
  <c r="H100" i="3"/>
  <c r="J100" i="3" s="1"/>
  <c r="G95" i="3"/>
  <c r="E95" i="3"/>
  <c r="D95" i="3"/>
  <c r="H94" i="3"/>
  <c r="J93" i="3"/>
  <c r="J94" i="3" s="1"/>
  <c r="H93" i="3"/>
  <c r="G93" i="3"/>
  <c r="G94" i="3" s="1"/>
  <c r="E93" i="3"/>
  <c r="E94" i="3" s="1"/>
  <c r="D93" i="3"/>
  <c r="Q91" i="3"/>
  <c r="T91" i="3" s="1"/>
  <c r="W91" i="3" s="1"/>
  <c r="M91" i="3"/>
  <c r="P91" i="3" s="1"/>
  <c r="S91" i="3" s="1"/>
  <c r="V91" i="3" s="1"/>
  <c r="K91" i="3"/>
  <c r="N91" i="3" s="1"/>
  <c r="I91" i="3"/>
  <c r="L91" i="3" s="1"/>
  <c r="O91" i="3" s="1"/>
  <c r="R91" i="3" s="1"/>
  <c r="U91" i="3" s="1"/>
  <c r="H91" i="3"/>
  <c r="J91" i="3" s="1"/>
  <c r="O89" i="3"/>
  <c r="R89" i="3" s="1"/>
  <c r="U89" i="3" s="1"/>
  <c r="K89" i="3"/>
  <c r="N89" i="3" s="1"/>
  <c r="Q89" i="3" s="1"/>
  <c r="T89" i="3" s="1"/>
  <c r="W89" i="3" s="1"/>
  <c r="I89" i="3"/>
  <c r="L89" i="3" s="1"/>
  <c r="H89" i="3"/>
  <c r="J89" i="3" s="1"/>
  <c r="M89" i="3" s="1"/>
  <c r="P89" i="3" s="1"/>
  <c r="S89" i="3" s="1"/>
  <c r="V89" i="3" s="1"/>
  <c r="Q88" i="3"/>
  <c r="T88" i="3" s="1"/>
  <c r="T84" i="3" s="1"/>
  <c r="M88" i="3"/>
  <c r="P88" i="3" s="1"/>
  <c r="P84" i="3" s="1"/>
  <c r="K88" i="3"/>
  <c r="N88" i="3" s="1"/>
  <c r="N84" i="3" s="1"/>
  <c r="I88" i="3"/>
  <c r="L88" i="3" s="1"/>
  <c r="L84" i="3" s="1"/>
  <c r="H88" i="3"/>
  <c r="J88" i="3" s="1"/>
  <c r="J84" i="3" s="1"/>
  <c r="K86" i="3"/>
  <c r="I86" i="3"/>
  <c r="H86" i="3"/>
  <c r="J86" i="3" s="1"/>
  <c r="M86" i="3" s="1"/>
  <c r="Q84" i="3"/>
  <c r="M84" i="3"/>
  <c r="K84" i="3"/>
  <c r="I84" i="3"/>
  <c r="H84" i="3"/>
  <c r="G84" i="3"/>
  <c r="E84" i="3"/>
  <c r="D84" i="3"/>
  <c r="H83" i="3"/>
  <c r="J82" i="3"/>
  <c r="J83" i="3" s="1"/>
  <c r="H82" i="3"/>
  <c r="G82" i="3"/>
  <c r="G83" i="3" s="1"/>
  <c r="E82" i="3"/>
  <c r="E83" i="3" s="1"/>
  <c r="D82" i="3"/>
  <c r="Q80" i="3"/>
  <c r="T80" i="3" s="1"/>
  <c r="W80" i="3" s="1"/>
  <c r="M80" i="3"/>
  <c r="P80" i="3" s="1"/>
  <c r="S80" i="3" s="1"/>
  <c r="V80" i="3" s="1"/>
  <c r="K80" i="3"/>
  <c r="N80" i="3" s="1"/>
  <c r="I80" i="3"/>
  <c r="L80" i="3" s="1"/>
  <c r="O80" i="3" s="1"/>
  <c r="R80" i="3" s="1"/>
  <c r="U80" i="3" s="1"/>
  <c r="H80" i="3"/>
  <c r="J80" i="3" s="1"/>
  <c r="O78" i="3"/>
  <c r="R78" i="3" s="1"/>
  <c r="U78" i="3" s="1"/>
  <c r="K78" i="3"/>
  <c r="N78" i="3" s="1"/>
  <c r="Q78" i="3" s="1"/>
  <c r="T78" i="3" s="1"/>
  <c r="W78" i="3" s="1"/>
  <c r="I78" i="3"/>
  <c r="L78" i="3" s="1"/>
  <c r="H78" i="3"/>
  <c r="J78" i="3" s="1"/>
  <c r="M78" i="3" s="1"/>
  <c r="P78" i="3" s="1"/>
  <c r="S78" i="3" s="1"/>
  <c r="V78" i="3" s="1"/>
  <c r="Q77" i="3"/>
  <c r="T77" i="3" s="1"/>
  <c r="W77" i="3" s="1"/>
  <c r="M77" i="3"/>
  <c r="P77" i="3" s="1"/>
  <c r="S77" i="3" s="1"/>
  <c r="V77" i="3" s="1"/>
  <c r="K77" i="3"/>
  <c r="N77" i="3" s="1"/>
  <c r="I77" i="3"/>
  <c r="L77" i="3" s="1"/>
  <c r="O77" i="3" s="1"/>
  <c r="R77" i="3" s="1"/>
  <c r="U77" i="3" s="1"/>
  <c r="H77" i="3"/>
  <c r="J77" i="3" s="1"/>
  <c r="O75" i="3"/>
  <c r="R75" i="3" s="1"/>
  <c r="U75" i="3" s="1"/>
  <c r="K75" i="3"/>
  <c r="N75" i="3" s="1"/>
  <c r="Q75" i="3" s="1"/>
  <c r="T75" i="3" s="1"/>
  <c r="W75" i="3" s="1"/>
  <c r="I75" i="3"/>
  <c r="L75" i="3" s="1"/>
  <c r="H75" i="3"/>
  <c r="J75" i="3" s="1"/>
  <c r="M75" i="3" s="1"/>
  <c r="P75" i="3" s="1"/>
  <c r="S75" i="3" s="1"/>
  <c r="V75" i="3" s="1"/>
  <c r="M74" i="3"/>
  <c r="K74" i="3"/>
  <c r="J74" i="3"/>
  <c r="I74" i="3"/>
  <c r="J72" i="3"/>
  <c r="H72" i="3"/>
  <c r="J70" i="3"/>
  <c r="H70" i="3"/>
  <c r="G70" i="3"/>
  <c r="E70" i="3"/>
  <c r="D70" i="3"/>
  <c r="G68" i="3"/>
  <c r="G69" i="3" s="1"/>
  <c r="E68" i="3"/>
  <c r="D68" i="3"/>
  <c r="H66" i="3"/>
  <c r="H64" i="3"/>
  <c r="H63" i="3"/>
  <c r="H61" i="3"/>
  <c r="H59" i="3"/>
  <c r="G59" i="3"/>
  <c r="E59" i="3"/>
  <c r="E39" i="3" s="1"/>
  <c r="D59" i="3"/>
  <c r="G58" i="3"/>
  <c r="G57" i="3"/>
  <c r="E57" i="3"/>
  <c r="E58" i="3" s="1"/>
  <c r="D57" i="3"/>
  <c r="J55" i="3"/>
  <c r="M55" i="3" s="1"/>
  <c r="P55" i="3" s="1"/>
  <c r="S55" i="3" s="1"/>
  <c r="V55" i="3" s="1"/>
  <c r="H55" i="3"/>
  <c r="J53" i="3"/>
  <c r="M53" i="3" s="1"/>
  <c r="P53" i="3" s="1"/>
  <c r="S53" i="3" s="1"/>
  <c r="V53" i="3" s="1"/>
  <c r="H53" i="3"/>
  <c r="J52" i="3"/>
  <c r="M52" i="3" s="1"/>
  <c r="P52" i="3" s="1"/>
  <c r="S52" i="3" s="1"/>
  <c r="V52" i="3" s="1"/>
  <c r="H52" i="3"/>
  <c r="D52" i="3"/>
  <c r="Q50" i="3"/>
  <c r="T50" i="3" s="1"/>
  <c r="W50" i="3" s="1"/>
  <c r="M50" i="3"/>
  <c r="P50" i="3" s="1"/>
  <c r="S50" i="3" s="1"/>
  <c r="V50" i="3" s="1"/>
  <c r="K50" i="3"/>
  <c r="N50" i="3" s="1"/>
  <c r="I50" i="3"/>
  <c r="L50" i="3" s="1"/>
  <c r="O50" i="3" s="1"/>
  <c r="R50" i="3" s="1"/>
  <c r="U50" i="3" s="1"/>
  <c r="H50" i="3"/>
  <c r="J50" i="3" s="1"/>
  <c r="O49" i="3"/>
  <c r="R49" i="3" s="1"/>
  <c r="U49" i="3" s="1"/>
  <c r="K49" i="3"/>
  <c r="N49" i="3" s="1"/>
  <c r="Q49" i="3" s="1"/>
  <c r="T49" i="3" s="1"/>
  <c r="W49" i="3" s="1"/>
  <c r="I49" i="3"/>
  <c r="L49" i="3" s="1"/>
  <c r="H49" i="3"/>
  <c r="J49" i="3" s="1"/>
  <c r="M49" i="3" s="1"/>
  <c r="P49" i="3" s="1"/>
  <c r="S49" i="3" s="1"/>
  <c r="V49" i="3" s="1"/>
  <c r="Q47" i="3"/>
  <c r="T47" i="3" s="1"/>
  <c r="W47" i="3" s="1"/>
  <c r="M47" i="3"/>
  <c r="P47" i="3" s="1"/>
  <c r="S47" i="3" s="1"/>
  <c r="V47" i="3" s="1"/>
  <c r="K47" i="3"/>
  <c r="N47" i="3" s="1"/>
  <c r="I47" i="3"/>
  <c r="L47" i="3" s="1"/>
  <c r="O47" i="3" s="1"/>
  <c r="R47" i="3" s="1"/>
  <c r="U47" i="3" s="1"/>
  <c r="H47" i="3"/>
  <c r="J47" i="3" s="1"/>
  <c r="O46" i="3"/>
  <c r="R46" i="3" s="1"/>
  <c r="K46" i="3"/>
  <c r="N46" i="3" s="1"/>
  <c r="I46" i="3"/>
  <c r="L46" i="3" s="1"/>
  <c r="H46" i="3"/>
  <c r="J46" i="3" s="1"/>
  <c r="J42" i="3" s="1"/>
  <c r="M44" i="3"/>
  <c r="K44" i="3"/>
  <c r="I44" i="3"/>
  <c r="H44" i="3"/>
  <c r="J44" i="3" s="1"/>
  <c r="G42" i="3"/>
  <c r="G39" i="3" s="1"/>
  <c r="G11" i="3" s="1"/>
  <c r="E42" i="3"/>
  <c r="D42" i="3"/>
  <c r="H41" i="3"/>
  <c r="J40" i="3"/>
  <c r="J41" i="3" s="1"/>
  <c r="H40" i="3"/>
  <c r="G40" i="3"/>
  <c r="G41" i="3" s="1"/>
  <c r="E40" i="3"/>
  <c r="E41" i="3" s="1"/>
  <c r="D40" i="3"/>
  <c r="D39" i="3"/>
  <c r="E37" i="3"/>
  <c r="M35" i="3"/>
  <c r="P35" i="3" s="1"/>
  <c r="S35" i="3" s="1"/>
  <c r="V35" i="3" s="1"/>
  <c r="I35" i="3"/>
  <c r="L35" i="3" s="1"/>
  <c r="O35" i="3" s="1"/>
  <c r="R35" i="3" s="1"/>
  <c r="U35" i="3" s="1"/>
  <c r="G35" i="3"/>
  <c r="H35" i="3" s="1"/>
  <c r="J35" i="3" s="1"/>
  <c r="J33" i="3"/>
  <c r="M33" i="3" s="1"/>
  <c r="P33" i="3" s="1"/>
  <c r="S33" i="3" s="1"/>
  <c r="V33" i="3" s="1"/>
  <c r="H33" i="3"/>
  <c r="G33" i="3"/>
  <c r="Q32" i="3"/>
  <c r="T32" i="3" s="1"/>
  <c r="W32" i="3" s="1"/>
  <c r="M32" i="3"/>
  <c r="P32" i="3" s="1"/>
  <c r="S32" i="3" s="1"/>
  <c r="V32" i="3" s="1"/>
  <c r="K32" i="3"/>
  <c r="N32" i="3" s="1"/>
  <c r="I32" i="3"/>
  <c r="L32" i="3" s="1"/>
  <c r="O32" i="3" s="1"/>
  <c r="R32" i="3" s="1"/>
  <c r="U32" i="3" s="1"/>
  <c r="H32" i="3"/>
  <c r="J32" i="3" s="1"/>
  <c r="D32" i="3"/>
  <c r="D15" i="3" s="1"/>
  <c r="D11" i="3" s="1"/>
  <c r="H30" i="3"/>
  <c r="H29" i="3"/>
  <c r="D29" i="3"/>
  <c r="G28" i="3"/>
  <c r="H27" i="3"/>
  <c r="H26" i="3"/>
  <c r="H24" i="3"/>
  <c r="H23" i="3"/>
  <c r="H21" i="3"/>
  <c r="H19" i="3"/>
  <c r="H17" i="3"/>
  <c r="H15" i="3"/>
  <c r="G15" i="3"/>
  <c r="E15" i="3"/>
  <c r="E11" i="3" s="1"/>
  <c r="G13" i="3"/>
  <c r="F13" i="3"/>
  <c r="E13" i="3"/>
  <c r="E14" i="3" s="1"/>
  <c r="D13" i="3"/>
  <c r="F9" i="3"/>
  <c r="P86" i="3" l="1"/>
  <c r="M82" i="3"/>
  <c r="M83" i="3" s="1"/>
  <c r="G14" i="3"/>
  <c r="K17" i="3"/>
  <c r="I17" i="3"/>
  <c r="K19" i="3"/>
  <c r="I19" i="3"/>
  <c r="K21" i="3"/>
  <c r="N21" i="3" s="1"/>
  <c r="Q21" i="3" s="1"/>
  <c r="T21" i="3" s="1"/>
  <c r="W21" i="3" s="1"/>
  <c r="I21" i="3"/>
  <c r="L21" i="3" s="1"/>
  <c r="O21" i="3" s="1"/>
  <c r="R21" i="3" s="1"/>
  <c r="U21" i="3" s="1"/>
  <c r="K23" i="3"/>
  <c r="N23" i="3" s="1"/>
  <c r="Q23" i="3" s="1"/>
  <c r="T23" i="3" s="1"/>
  <c r="W23" i="3" s="1"/>
  <c r="I23" i="3"/>
  <c r="L23" i="3" s="1"/>
  <c r="O23" i="3" s="1"/>
  <c r="R23" i="3" s="1"/>
  <c r="U23" i="3" s="1"/>
  <c r="K24" i="3"/>
  <c r="N24" i="3" s="1"/>
  <c r="Q24" i="3" s="1"/>
  <c r="T24" i="3" s="1"/>
  <c r="W24" i="3" s="1"/>
  <c r="I24" i="3"/>
  <c r="L24" i="3" s="1"/>
  <c r="O24" i="3" s="1"/>
  <c r="R24" i="3" s="1"/>
  <c r="U24" i="3" s="1"/>
  <c r="K26" i="3"/>
  <c r="N26" i="3" s="1"/>
  <c r="Q26" i="3" s="1"/>
  <c r="T26" i="3" s="1"/>
  <c r="W26" i="3" s="1"/>
  <c r="I26" i="3"/>
  <c r="L26" i="3" s="1"/>
  <c r="O26" i="3" s="1"/>
  <c r="R26" i="3" s="1"/>
  <c r="U26" i="3" s="1"/>
  <c r="K27" i="3"/>
  <c r="N27" i="3" s="1"/>
  <c r="Q27" i="3" s="1"/>
  <c r="T27" i="3" s="1"/>
  <c r="W27" i="3" s="1"/>
  <c r="I27" i="3"/>
  <c r="L27" i="3" s="1"/>
  <c r="O27" i="3" s="1"/>
  <c r="R27" i="3" s="1"/>
  <c r="U27" i="3" s="1"/>
  <c r="K29" i="3"/>
  <c r="N29" i="3" s="1"/>
  <c r="Q29" i="3" s="1"/>
  <c r="T29" i="3" s="1"/>
  <c r="W29" i="3" s="1"/>
  <c r="I29" i="3"/>
  <c r="L29" i="3" s="1"/>
  <c r="O29" i="3" s="1"/>
  <c r="R29" i="3" s="1"/>
  <c r="U29" i="3" s="1"/>
  <c r="K30" i="3"/>
  <c r="N30" i="3" s="1"/>
  <c r="Q30" i="3" s="1"/>
  <c r="T30" i="3" s="1"/>
  <c r="W30" i="3" s="1"/>
  <c r="I30" i="3"/>
  <c r="L30" i="3" s="1"/>
  <c r="O30" i="3" s="1"/>
  <c r="R30" i="3" s="1"/>
  <c r="U30" i="3" s="1"/>
  <c r="L44" i="3"/>
  <c r="P44" i="3"/>
  <c r="M40" i="3"/>
  <c r="K61" i="3"/>
  <c r="I61" i="3"/>
  <c r="H57" i="3"/>
  <c r="K63" i="3"/>
  <c r="I63" i="3"/>
  <c r="K64" i="3"/>
  <c r="N64" i="3" s="1"/>
  <c r="Q64" i="3" s="1"/>
  <c r="T64" i="3" s="1"/>
  <c r="W64" i="3" s="1"/>
  <c r="I64" i="3"/>
  <c r="L64" i="3" s="1"/>
  <c r="O64" i="3" s="1"/>
  <c r="R64" i="3" s="1"/>
  <c r="U64" i="3" s="1"/>
  <c r="K66" i="3"/>
  <c r="N66" i="3" s="1"/>
  <c r="Q66" i="3" s="1"/>
  <c r="T66" i="3" s="1"/>
  <c r="W66" i="3" s="1"/>
  <c r="I66" i="3"/>
  <c r="L66" i="3" s="1"/>
  <c r="O66" i="3" s="1"/>
  <c r="R66" i="3" s="1"/>
  <c r="U66" i="3" s="1"/>
  <c r="M72" i="3"/>
  <c r="J68" i="3"/>
  <c r="P74" i="3"/>
  <c r="M70" i="3"/>
  <c r="N86" i="3"/>
  <c r="K82" i="3"/>
  <c r="K83" i="3" s="1"/>
  <c r="L100" i="3"/>
  <c r="I93" i="3"/>
  <c r="I94" i="3" s="1"/>
  <c r="P100" i="3"/>
  <c r="M93" i="3"/>
  <c r="M94" i="3" s="1"/>
  <c r="O111" i="3"/>
  <c r="M129" i="3"/>
  <c r="J125" i="3"/>
  <c r="N131" i="3"/>
  <c r="M155" i="3"/>
  <c r="P159" i="3"/>
  <c r="M197" i="3"/>
  <c r="P201" i="3"/>
  <c r="J220" i="3"/>
  <c r="M224" i="3"/>
  <c r="N220" i="3"/>
  <c r="Q224" i="3"/>
  <c r="E9" i="3"/>
  <c r="F10" i="3" s="1"/>
  <c r="H13" i="3"/>
  <c r="J17" i="3"/>
  <c r="J19" i="3"/>
  <c r="J21" i="3"/>
  <c r="M21" i="3" s="1"/>
  <c r="P21" i="3" s="1"/>
  <c r="S21" i="3" s="1"/>
  <c r="V21" i="3" s="1"/>
  <c r="J23" i="3"/>
  <c r="M23" i="3" s="1"/>
  <c r="P23" i="3" s="1"/>
  <c r="S23" i="3" s="1"/>
  <c r="V23" i="3" s="1"/>
  <c r="J24" i="3"/>
  <c r="M24" i="3" s="1"/>
  <c r="P24" i="3" s="1"/>
  <c r="S24" i="3" s="1"/>
  <c r="V24" i="3" s="1"/>
  <c r="J26" i="3"/>
  <c r="M26" i="3" s="1"/>
  <c r="P26" i="3" s="1"/>
  <c r="S26" i="3" s="1"/>
  <c r="V26" i="3" s="1"/>
  <c r="J27" i="3"/>
  <c r="M27" i="3" s="1"/>
  <c r="P27" i="3" s="1"/>
  <c r="S27" i="3" s="1"/>
  <c r="V27" i="3" s="1"/>
  <c r="J29" i="3"/>
  <c r="M29" i="3" s="1"/>
  <c r="P29" i="3" s="1"/>
  <c r="S29" i="3" s="1"/>
  <c r="V29" i="3" s="1"/>
  <c r="J30" i="3"/>
  <c r="M30" i="3" s="1"/>
  <c r="P30" i="3" s="1"/>
  <c r="S30" i="3" s="1"/>
  <c r="V30" i="3" s="1"/>
  <c r="K33" i="3"/>
  <c r="N33" i="3" s="1"/>
  <c r="Q33" i="3" s="1"/>
  <c r="T33" i="3" s="1"/>
  <c r="W33" i="3" s="1"/>
  <c r="I33" i="3"/>
  <c r="L33" i="3" s="1"/>
  <c r="O33" i="3" s="1"/>
  <c r="R33" i="3" s="1"/>
  <c r="U33" i="3" s="1"/>
  <c r="K35" i="3"/>
  <c r="N35" i="3" s="1"/>
  <c r="Q35" i="3" s="1"/>
  <c r="T35" i="3" s="1"/>
  <c r="W35" i="3" s="1"/>
  <c r="N44" i="3"/>
  <c r="M46" i="3"/>
  <c r="Q46" i="3"/>
  <c r="U46" i="3"/>
  <c r="K52" i="3"/>
  <c r="I52" i="3"/>
  <c r="H42" i="3"/>
  <c r="H39" i="3" s="1"/>
  <c r="H11" i="3" s="1"/>
  <c r="K53" i="3"/>
  <c r="N53" i="3" s="1"/>
  <c r="Q53" i="3" s="1"/>
  <c r="T53" i="3" s="1"/>
  <c r="W53" i="3" s="1"/>
  <c r="I53" i="3"/>
  <c r="L53" i="3" s="1"/>
  <c r="O53" i="3" s="1"/>
  <c r="R53" i="3" s="1"/>
  <c r="U53" i="3" s="1"/>
  <c r="K55" i="3"/>
  <c r="N55" i="3" s="1"/>
  <c r="Q55" i="3" s="1"/>
  <c r="T55" i="3" s="1"/>
  <c r="W55" i="3" s="1"/>
  <c r="I55" i="3"/>
  <c r="L55" i="3" s="1"/>
  <c r="O55" i="3" s="1"/>
  <c r="R55" i="3" s="1"/>
  <c r="U55" i="3" s="1"/>
  <c r="D37" i="3"/>
  <c r="D9" i="3" s="1"/>
  <c r="G37" i="3"/>
  <c r="G38" i="3" s="1"/>
  <c r="J61" i="3"/>
  <c r="J63" i="3"/>
  <c r="J64" i="3"/>
  <c r="M64" i="3" s="1"/>
  <c r="P64" i="3" s="1"/>
  <c r="S64" i="3" s="1"/>
  <c r="V64" i="3" s="1"/>
  <c r="J66" i="3"/>
  <c r="M66" i="3" s="1"/>
  <c r="P66" i="3" s="1"/>
  <c r="S66" i="3" s="1"/>
  <c r="V66" i="3" s="1"/>
  <c r="E69" i="3"/>
  <c r="K72" i="3"/>
  <c r="I72" i="3"/>
  <c r="H68" i="3"/>
  <c r="H69" i="3" s="1"/>
  <c r="L74" i="3"/>
  <c r="I70" i="3"/>
  <c r="N74" i="3"/>
  <c r="K70" i="3"/>
  <c r="L86" i="3"/>
  <c r="I82" i="3"/>
  <c r="I83" i="3" s="1"/>
  <c r="O88" i="3"/>
  <c r="S88" i="3"/>
  <c r="W88" i="3"/>
  <c r="W84" i="3" s="1"/>
  <c r="N100" i="3"/>
  <c r="K93" i="3"/>
  <c r="K94" i="3" s="1"/>
  <c r="M102" i="3"/>
  <c r="Q102" i="3"/>
  <c r="U102" i="3"/>
  <c r="K105" i="3"/>
  <c r="I105" i="3"/>
  <c r="H95" i="3"/>
  <c r="I107" i="3"/>
  <c r="K107" i="3"/>
  <c r="S107" i="3"/>
  <c r="J109" i="3"/>
  <c r="N109" i="3"/>
  <c r="R109" i="3"/>
  <c r="Q111" i="3"/>
  <c r="P113" i="3"/>
  <c r="T113" i="3"/>
  <c r="K115" i="3"/>
  <c r="N115" i="3" s="1"/>
  <c r="Q115" i="3" s="1"/>
  <c r="T115" i="3" s="1"/>
  <c r="W115" i="3" s="1"/>
  <c r="I115" i="3"/>
  <c r="L115" i="3" s="1"/>
  <c r="O115" i="3" s="1"/>
  <c r="R115" i="3" s="1"/>
  <c r="U115" i="3" s="1"/>
  <c r="K129" i="3"/>
  <c r="I129" i="3"/>
  <c r="H125" i="3"/>
  <c r="J131" i="3"/>
  <c r="I131" i="3"/>
  <c r="K145" i="3"/>
  <c r="N145" i="3" s="1"/>
  <c r="Q145" i="3" s="1"/>
  <c r="T145" i="3" s="1"/>
  <c r="W145" i="3" s="1"/>
  <c r="I145" i="3"/>
  <c r="L145" i="3" s="1"/>
  <c r="O145" i="3" s="1"/>
  <c r="R145" i="3" s="1"/>
  <c r="U145" i="3" s="1"/>
  <c r="J145" i="3"/>
  <c r="M145" i="3" s="1"/>
  <c r="P145" i="3" s="1"/>
  <c r="S145" i="3" s="1"/>
  <c r="V145" i="3" s="1"/>
  <c r="H147" i="3"/>
  <c r="G127" i="3"/>
  <c r="G241" i="3" s="1"/>
  <c r="G149" i="3"/>
  <c r="G150" i="3" s="1"/>
  <c r="G154" i="3"/>
  <c r="M157" i="3"/>
  <c r="J153" i="3"/>
  <c r="K174" i="3"/>
  <c r="I174" i="3"/>
  <c r="H170" i="3"/>
  <c r="H171" i="3" s="1"/>
  <c r="J174" i="3"/>
  <c r="K176" i="3"/>
  <c r="I176" i="3"/>
  <c r="J176" i="3"/>
  <c r="K177" i="3"/>
  <c r="N177" i="3" s="1"/>
  <c r="Q177" i="3" s="1"/>
  <c r="T177" i="3" s="1"/>
  <c r="W177" i="3" s="1"/>
  <c r="I177" i="3"/>
  <c r="L177" i="3" s="1"/>
  <c r="O177" i="3" s="1"/>
  <c r="R177" i="3" s="1"/>
  <c r="U177" i="3" s="1"/>
  <c r="J177" i="3"/>
  <c r="M177" i="3" s="1"/>
  <c r="P177" i="3" s="1"/>
  <c r="S177" i="3" s="1"/>
  <c r="V177" i="3" s="1"/>
  <c r="K179" i="3"/>
  <c r="N179" i="3" s="1"/>
  <c r="Q179" i="3" s="1"/>
  <c r="T179" i="3" s="1"/>
  <c r="W179" i="3" s="1"/>
  <c r="I179" i="3"/>
  <c r="L179" i="3" s="1"/>
  <c r="O179" i="3" s="1"/>
  <c r="R179" i="3" s="1"/>
  <c r="U179" i="3" s="1"/>
  <c r="J179" i="3"/>
  <c r="M179" i="3" s="1"/>
  <c r="P179" i="3" s="1"/>
  <c r="S179" i="3" s="1"/>
  <c r="V179" i="3" s="1"/>
  <c r="M185" i="3"/>
  <c r="Q185" i="3"/>
  <c r="J197" i="3"/>
  <c r="K138" i="3"/>
  <c r="N138" i="3" s="1"/>
  <c r="Q138" i="3" s="1"/>
  <c r="T138" i="3" s="1"/>
  <c r="W138" i="3" s="1"/>
  <c r="I138" i="3"/>
  <c r="L138" i="3" s="1"/>
  <c r="O138" i="3" s="1"/>
  <c r="R138" i="3" s="1"/>
  <c r="U138" i="3" s="1"/>
  <c r="K139" i="3"/>
  <c r="N139" i="3" s="1"/>
  <c r="Q139" i="3" s="1"/>
  <c r="T139" i="3" s="1"/>
  <c r="W139" i="3" s="1"/>
  <c r="I139" i="3"/>
  <c r="L139" i="3" s="1"/>
  <c r="O139" i="3" s="1"/>
  <c r="R139" i="3" s="1"/>
  <c r="U139" i="3" s="1"/>
  <c r="E154" i="3"/>
  <c r="K157" i="3"/>
  <c r="I157" i="3"/>
  <c r="H153" i="3"/>
  <c r="K159" i="3"/>
  <c r="I159" i="3"/>
  <c r="K160" i="3"/>
  <c r="N160" i="3" s="1"/>
  <c r="Q160" i="3" s="1"/>
  <c r="T160" i="3" s="1"/>
  <c r="W160" i="3" s="1"/>
  <c r="I160" i="3"/>
  <c r="L160" i="3" s="1"/>
  <c r="O160" i="3" s="1"/>
  <c r="R160" i="3" s="1"/>
  <c r="U160" i="3" s="1"/>
  <c r="K162" i="3"/>
  <c r="N162" i="3" s="1"/>
  <c r="Q162" i="3" s="1"/>
  <c r="T162" i="3" s="1"/>
  <c r="W162" i="3" s="1"/>
  <c r="I162" i="3"/>
  <c r="L162" i="3" s="1"/>
  <c r="O162" i="3" s="1"/>
  <c r="R162" i="3" s="1"/>
  <c r="U162" i="3" s="1"/>
  <c r="K163" i="3"/>
  <c r="N163" i="3" s="1"/>
  <c r="Q163" i="3" s="1"/>
  <c r="T163" i="3" s="1"/>
  <c r="W163" i="3" s="1"/>
  <c r="I163" i="3"/>
  <c r="L163" i="3" s="1"/>
  <c r="O163" i="3" s="1"/>
  <c r="R163" i="3" s="1"/>
  <c r="U163" i="3" s="1"/>
  <c r="K165" i="3"/>
  <c r="N165" i="3" s="1"/>
  <c r="Q165" i="3" s="1"/>
  <c r="T165" i="3" s="1"/>
  <c r="W165" i="3" s="1"/>
  <c r="I165" i="3"/>
  <c r="L165" i="3" s="1"/>
  <c r="O165" i="3" s="1"/>
  <c r="R165" i="3" s="1"/>
  <c r="U165" i="3" s="1"/>
  <c r="K166" i="3"/>
  <c r="N166" i="3" s="1"/>
  <c r="Q166" i="3" s="1"/>
  <c r="T166" i="3" s="1"/>
  <c r="W166" i="3" s="1"/>
  <c r="I166" i="3"/>
  <c r="L166" i="3" s="1"/>
  <c r="O166" i="3" s="1"/>
  <c r="R166" i="3" s="1"/>
  <c r="U166" i="3" s="1"/>
  <c r="K168" i="3"/>
  <c r="N168" i="3" s="1"/>
  <c r="Q168" i="3" s="1"/>
  <c r="T168" i="3" s="1"/>
  <c r="W168" i="3" s="1"/>
  <c r="I168" i="3"/>
  <c r="L168" i="3" s="1"/>
  <c r="O168" i="3" s="1"/>
  <c r="R168" i="3" s="1"/>
  <c r="U168" i="3" s="1"/>
  <c r="U185" i="3"/>
  <c r="M187" i="3"/>
  <c r="O187" i="3"/>
  <c r="K188" i="3"/>
  <c r="I188" i="3"/>
  <c r="J188" i="3"/>
  <c r="M188" i="3" s="1"/>
  <c r="P188" i="3" s="1"/>
  <c r="S188" i="3" s="1"/>
  <c r="V188" i="3" s="1"/>
  <c r="H181" i="3"/>
  <c r="H182" i="3" s="1"/>
  <c r="K190" i="3"/>
  <c r="I190" i="3"/>
  <c r="H183" i="3"/>
  <c r="H151" i="3" s="1"/>
  <c r="J190" i="3"/>
  <c r="M190" i="3" s="1"/>
  <c r="P190" i="3" s="1"/>
  <c r="S190" i="3" s="1"/>
  <c r="V190" i="3" s="1"/>
  <c r="K191" i="3"/>
  <c r="N191" i="3" s="1"/>
  <c r="Q191" i="3" s="1"/>
  <c r="T191" i="3" s="1"/>
  <c r="W191" i="3" s="1"/>
  <c r="I191" i="3"/>
  <c r="L191" i="3" s="1"/>
  <c r="O191" i="3" s="1"/>
  <c r="R191" i="3" s="1"/>
  <c r="U191" i="3" s="1"/>
  <c r="J191" i="3"/>
  <c r="M191" i="3" s="1"/>
  <c r="P191" i="3" s="1"/>
  <c r="S191" i="3" s="1"/>
  <c r="V191" i="3" s="1"/>
  <c r="K193" i="3"/>
  <c r="N193" i="3" s="1"/>
  <c r="Q193" i="3" s="1"/>
  <c r="T193" i="3" s="1"/>
  <c r="W193" i="3" s="1"/>
  <c r="I193" i="3"/>
  <c r="L193" i="3" s="1"/>
  <c r="O193" i="3" s="1"/>
  <c r="R193" i="3" s="1"/>
  <c r="U193" i="3" s="1"/>
  <c r="J193" i="3"/>
  <c r="M193" i="3" s="1"/>
  <c r="P193" i="3" s="1"/>
  <c r="S193" i="3" s="1"/>
  <c r="V193" i="3" s="1"/>
  <c r="M199" i="3"/>
  <c r="J195" i="3"/>
  <c r="S213" i="3"/>
  <c r="U213" i="3"/>
  <c r="M216" i="3"/>
  <c r="J206" i="3"/>
  <c r="J207" i="3" s="1"/>
  <c r="T222" i="3"/>
  <c r="W226" i="3"/>
  <c r="W222" i="3" s="1"/>
  <c r="Q187" i="3"/>
  <c r="E196" i="3"/>
  <c r="K199" i="3"/>
  <c r="I199" i="3"/>
  <c r="H195" i="3"/>
  <c r="H196" i="3" s="1"/>
  <c r="K201" i="3"/>
  <c r="I201" i="3"/>
  <c r="K202" i="3"/>
  <c r="N202" i="3" s="1"/>
  <c r="Q202" i="3" s="1"/>
  <c r="T202" i="3" s="1"/>
  <c r="W202" i="3" s="1"/>
  <c r="I202" i="3"/>
  <c r="L202" i="3" s="1"/>
  <c r="O202" i="3" s="1"/>
  <c r="R202" i="3" s="1"/>
  <c r="U202" i="3" s="1"/>
  <c r="K204" i="3"/>
  <c r="N204" i="3" s="1"/>
  <c r="Q204" i="3" s="1"/>
  <c r="T204" i="3" s="1"/>
  <c r="W204" i="3" s="1"/>
  <c r="I204" i="3"/>
  <c r="L204" i="3" s="1"/>
  <c r="O204" i="3" s="1"/>
  <c r="R204" i="3" s="1"/>
  <c r="U204" i="3" s="1"/>
  <c r="H207" i="3"/>
  <c r="Q213" i="3"/>
  <c r="M208" i="3"/>
  <c r="P215" i="3"/>
  <c r="R220" i="3"/>
  <c r="U224" i="3"/>
  <c r="U220" i="3" s="1"/>
  <c r="L222" i="3"/>
  <c r="O226" i="3"/>
  <c r="P222" i="3"/>
  <c r="S226" i="3"/>
  <c r="K215" i="3"/>
  <c r="I215" i="3"/>
  <c r="K216" i="3"/>
  <c r="I216" i="3"/>
  <c r="K218" i="3"/>
  <c r="N218" i="3" s="1"/>
  <c r="Q218" i="3" s="1"/>
  <c r="T218" i="3" s="1"/>
  <c r="W218" i="3" s="1"/>
  <c r="I218" i="3"/>
  <c r="L218" i="3" s="1"/>
  <c r="O218" i="3" s="1"/>
  <c r="R218" i="3" s="1"/>
  <c r="U218" i="3" s="1"/>
  <c r="L216" i="3" l="1"/>
  <c r="I206" i="3"/>
  <c r="I207" i="3" s="1"/>
  <c r="I208" i="3"/>
  <c r="L215" i="3"/>
  <c r="V226" i="3"/>
  <c r="V222" i="3" s="1"/>
  <c r="S222" i="3"/>
  <c r="R226" i="3"/>
  <c r="O222" i="3"/>
  <c r="S215" i="3"/>
  <c r="P208" i="3"/>
  <c r="K197" i="3"/>
  <c r="N201" i="3"/>
  <c r="L199" i="3"/>
  <c r="I195" i="3"/>
  <c r="I196" i="3" s="1"/>
  <c r="T187" i="3"/>
  <c r="P216" i="3"/>
  <c r="M206" i="3"/>
  <c r="M207" i="3" s="1"/>
  <c r="V213" i="3"/>
  <c r="P199" i="3"/>
  <c r="M195" i="3"/>
  <c r="M196" i="3" s="1"/>
  <c r="N190" i="3"/>
  <c r="K183" i="3"/>
  <c r="N188" i="3"/>
  <c r="K181" i="3"/>
  <c r="K182" i="3" s="1"/>
  <c r="R187" i="3"/>
  <c r="P187" i="3"/>
  <c r="M183" i="3"/>
  <c r="K155" i="3"/>
  <c r="K151" i="3" s="1"/>
  <c r="N159" i="3"/>
  <c r="L157" i="3"/>
  <c r="I153" i="3"/>
  <c r="J181" i="3"/>
  <c r="J182" i="3" s="1"/>
  <c r="M176" i="3"/>
  <c r="J172" i="3"/>
  <c r="J151" i="3" s="1"/>
  <c r="K172" i="3"/>
  <c r="N176" i="3"/>
  <c r="N174" i="3"/>
  <c r="K170" i="3"/>
  <c r="K171" i="3" s="1"/>
  <c r="P157" i="3"/>
  <c r="M153" i="3"/>
  <c r="J147" i="3"/>
  <c r="M147" i="3" s="1"/>
  <c r="P147" i="3" s="1"/>
  <c r="S147" i="3" s="1"/>
  <c r="V147" i="3" s="1"/>
  <c r="I147" i="3"/>
  <c r="L147" i="3" s="1"/>
  <c r="O147" i="3" s="1"/>
  <c r="R147" i="3" s="1"/>
  <c r="U147" i="3" s="1"/>
  <c r="H127" i="3"/>
  <c r="H241" i="3" s="1"/>
  <c r="K147" i="3"/>
  <c r="N147" i="3" s="1"/>
  <c r="Q147" i="3" s="1"/>
  <c r="T147" i="3" s="1"/>
  <c r="W147" i="3" s="1"/>
  <c r="L131" i="3"/>
  <c r="I127" i="3"/>
  <c r="H126" i="3"/>
  <c r="H237" i="3"/>
  <c r="N129" i="3"/>
  <c r="K125" i="3"/>
  <c r="S113" i="3"/>
  <c r="P109" i="3"/>
  <c r="N105" i="3"/>
  <c r="K95" i="3"/>
  <c r="T102" i="3"/>
  <c r="Q100" i="3"/>
  <c r="N93" i="3"/>
  <c r="N94" i="3" s="1"/>
  <c r="V88" i="3"/>
  <c r="V84" i="3" s="1"/>
  <c r="S84" i="3"/>
  <c r="N72" i="3"/>
  <c r="K68" i="3"/>
  <c r="K69" i="3" s="1"/>
  <c r="M63" i="3"/>
  <c r="J59" i="3"/>
  <c r="J39" i="3" s="1"/>
  <c r="N52" i="3"/>
  <c r="K42" i="3"/>
  <c r="K39" i="3" s="1"/>
  <c r="T46" i="3"/>
  <c r="Q44" i="3"/>
  <c r="N40" i="3"/>
  <c r="M17" i="3"/>
  <c r="J13" i="3"/>
  <c r="K127" i="3"/>
  <c r="J126" i="3"/>
  <c r="R111" i="3"/>
  <c r="O107" i="3"/>
  <c r="S100" i="3"/>
  <c r="P93" i="3"/>
  <c r="P94" i="3" s="1"/>
  <c r="O100" i="3"/>
  <c r="L93" i="3"/>
  <c r="L94" i="3" s="1"/>
  <c r="Q86" i="3"/>
  <c r="N82" i="3"/>
  <c r="N83" i="3" s="1"/>
  <c r="S74" i="3"/>
  <c r="P70" i="3"/>
  <c r="P72" i="3"/>
  <c r="M68" i="3"/>
  <c r="M69" i="3" s="1"/>
  <c r="K59" i="3"/>
  <c r="N63" i="3"/>
  <c r="L61" i="3"/>
  <c r="I57" i="3"/>
  <c r="I58" i="3" s="1"/>
  <c r="S44" i="3"/>
  <c r="P40" i="3"/>
  <c r="O44" i="3"/>
  <c r="L40" i="3"/>
  <c r="N19" i="3"/>
  <c r="K15" i="3"/>
  <c r="K11" i="3" s="1"/>
  <c r="N17" i="3"/>
  <c r="K13" i="3"/>
  <c r="G237" i="3"/>
  <c r="P82" i="3"/>
  <c r="P83" i="3" s="1"/>
  <c r="S86" i="3"/>
  <c r="N216" i="3"/>
  <c r="K206" i="3"/>
  <c r="K207" i="3" s="1"/>
  <c r="K208" i="3"/>
  <c r="N215" i="3"/>
  <c r="T213" i="3"/>
  <c r="I197" i="3"/>
  <c r="L201" i="3"/>
  <c r="N199" i="3"/>
  <c r="K195" i="3"/>
  <c r="K196" i="3" s="1"/>
  <c r="J196" i="3"/>
  <c r="I183" i="3"/>
  <c r="L190" i="3"/>
  <c r="I181" i="3"/>
  <c r="I182" i="3" s="1"/>
  <c r="L188" i="3"/>
  <c r="J183" i="3"/>
  <c r="I155" i="3"/>
  <c r="L159" i="3"/>
  <c r="H154" i="3"/>
  <c r="H149" i="3"/>
  <c r="H150" i="3" s="1"/>
  <c r="N157" i="3"/>
  <c r="K153" i="3"/>
  <c r="T185" i="3"/>
  <c r="P185" i="3"/>
  <c r="M181" i="3"/>
  <c r="I172" i="3"/>
  <c r="L176" i="3"/>
  <c r="M174" i="3"/>
  <c r="J170" i="3"/>
  <c r="J171" i="3" s="1"/>
  <c r="I170" i="3"/>
  <c r="I171" i="3" s="1"/>
  <c r="L174" i="3"/>
  <c r="J154" i="3"/>
  <c r="M131" i="3"/>
  <c r="J127" i="3"/>
  <c r="L129" i="3"/>
  <c r="I125" i="3"/>
  <c r="W113" i="3"/>
  <c r="W109" i="3" s="1"/>
  <c r="T109" i="3"/>
  <c r="T111" i="3"/>
  <c r="Q107" i="3"/>
  <c r="L105" i="3"/>
  <c r="I95" i="3"/>
  <c r="P102" i="3"/>
  <c r="M95" i="3"/>
  <c r="R88" i="3"/>
  <c r="O84" i="3"/>
  <c r="L82" i="3"/>
  <c r="L83" i="3" s="1"/>
  <c r="O86" i="3"/>
  <c r="Q74" i="3"/>
  <c r="N70" i="3"/>
  <c r="O74" i="3"/>
  <c r="L70" i="3"/>
  <c r="L72" i="3"/>
  <c r="I68" i="3"/>
  <c r="I69" i="3" s="1"/>
  <c r="M61" i="3"/>
  <c r="J57" i="3"/>
  <c r="L52" i="3"/>
  <c r="I42" i="3"/>
  <c r="P46" i="3"/>
  <c r="M42" i="3"/>
  <c r="K40" i="3"/>
  <c r="M19" i="3"/>
  <c r="J15" i="3"/>
  <c r="J11" i="3" s="1"/>
  <c r="H14" i="3"/>
  <c r="H9" i="3"/>
  <c r="T224" i="3"/>
  <c r="Q220" i="3"/>
  <c r="P224" i="3"/>
  <c r="M220" i="3"/>
  <c r="S201" i="3"/>
  <c r="P197" i="3"/>
  <c r="S159" i="3"/>
  <c r="P155" i="3"/>
  <c r="Q131" i="3"/>
  <c r="N127" i="3"/>
  <c r="P129" i="3"/>
  <c r="M125" i="3"/>
  <c r="J69" i="3"/>
  <c r="I59" i="3"/>
  <c r="L63" i="3"/>
  <c r="H58" i="3"/>
  <c r="H37" i="3"/>
  <c r="H38" i="3" s="1"/>
  <c r="N61" i="3"/>
  <c r="K57" i="3"/>
  <c r="K58" i="3" s="1"/>
  <c r="M41" i="3"/>
  <c r="I40" i="3"/>
  <c r="I15" i="3"/>
  <c r="L19" i="3"/>
  <c r="L17" i="3"/>
  <c r="I13" i="3"/>
  <c r="E38" i="3"/>
  <c r="G9" i="3"/>
  <c r="G10" i="3" s="1"/>
  <c r="I9" i="3" l="1"/>
  <c r="I10" i="3" s="1"/>
  <c r="I14" i="3"/>
  <c r="O19" i="3"/>
  <c r="L15" i="3"/>
  <c r="I41" i="3"/>
  <c r="I37" i="3"/>
  <c r="I38" i="3" s="1"/>
  <c r="Q61" i="3"/>
  <c r="N57" i="3"/>
  <c r="N58" i="3" s="1"/>
  <c r="M126" i="3"/>
  <c r="H10" i="3"/>
  <c r="K41" i="3"/>
  <c r="K37" i="3"/>
  <c r="K38" i="3" s="1"/>
  <c r="P42" i="3"/>
  <c r="S46" i="3"/>
  <c r="I39" i="3"/>
  <c r="J58" i="3"/>
  <c r="J37" i="3"/>
  <c r="J38" i="3" s="1"/>
  <c r="R86" i="3"/>
  <c r="O82" i="3"/>
  <c r="O83" i="3" s="1"/>
  <c r="O105" i="3"/>
  <c r="L95" i="3"/>
  <c r="T107" i="3"/>
  <c r="W111" i="3"/>
  <c r="W107" i="3" s="1"/>
  <c r="O129" i="3"/>
  <c r="L125" i="3"/>
  <c r="P131" i="3"/>
  <c r="M127" i="3"/>
  <c r="P174" i="3"/>
  <c r="M170" i="3"/>
  <c r="M171" i="3" s="1"/>
  <c r="P181" i="3"/>
  <c r="P182" i="3" s="1"/>
  <c r="S185" i="3"/>
  <c r="W185" i="3"/>
  <c r="Q157" i="3"/>
  <c r="N153" i="3"/>
  <c r="I151" i="3"/>
  <c r="O188" i="3"/>
  <c r="L181" i="3"/>
  <c r="L182" i="3" s="1"/>
  <c r="O190" i="3"/>
  <c r="L183" i="3"/>
  <c r="Q199" i="3"/>
  <c r="N195" i="3"/>
  <c r="N196" i="3" s="1"/>
  <c r="W213" i="3"/>
  <c r="Q216" i="3"/>
  <c r="N206" i="3"/>
  <c r="N207" i="3" s="1"/>
  <c r="K14" i="3"/>
  <c r="L41" i="3"/>
  <c r="P41" i="3"/>
  <c r="Q63" i="3"/>
  <c r="N59" i="3"/>
  <c r="K241" i="3"/>
  <c r="J14" i="3"/>
  <c r="J9" i="3"/>
  <c r="J10" i="3" s="1"/>
  <c r="N41" i="3"/>
  <c r="K126" i="3"/>
  <c r="I241" i="3"/>
  <c r="M149" i="3"/>
  <c r="M154" i="3"/>
  <c r="Q176" i="3"/>
  <c r="N172" i="3"/>
  <c r="O157" i="3"/>
  <c r="L153" i="3"/>
  <c r="S216" i="3"/>
  <c r="P206" i="3"/>
  <c r="P207" i="3" s="1"/>
  <c r="W187" i="3"/>
  <c r="O199" i="3"/>
  <c r="L195" i="3"/>
  <c r="L196" i="3" s="1"/>
  <c r="S208" i="3"/>
  <c r="V215" i="3"/>
  <c r="V208" i="3" s="1"/>
  <c r="R222" i="3"/>
  <c r="U226" i="3"/>
  <c r="U222" i="3" s="1"/>
  <c r="O216" i="3"/>
  <c r="L206" i="3"/>
  <c r="L207" i="3" s="1"/>
  <c r="O17" i="3"/>
  <c r="L13" i="3"/>
  <c r="I11" i="3"/>
  <c r="O63" i="3"/>
  <c r="L59" i="3"/>
  <c r="S129" i="3"/>
  <c r="P125" i="3"/>
  <c r="T131" i="3"/>
  <c r="Q127" i="3"/>
  <c r="S155" i="3"/>
  <c r="V159" i="3"/>
  <c r="V155" i="3" s="1"/>
  <c r="S197" i="3"/>
  <c r="V201" i="3"/>
  <c r="V197" i="3" s="1"/>
  <c r="P220" i="3"/>
  <c r="S224" i="3"/>
  <c r="T220" i="3"/>
  <c r="W224" i="3"/>
  <c r="W220" i="3" s="1"/>
  <c r="M15" i="3"/>
  <c r="P19" i="3"/>
  <c r="O52" i="3"/>
  <c r="L42" i="3"/>
  <c r="L39" i="3" s="1"/>
  <c r="P61" i="3"/>
  <c r="M57" i="3"/>
  <c r="O72" i="3"/>
  <c r="L68" i="3"/>
  <c r="L69" i="3" s="1"/>
  <c r="R74" i="3"/>
  <c r="O70" i="3"/>
  <c r="T74" i="3"/>
  <c r="Q70" i="3"/>
  <c r="R84" i="3"/>
  <c r="U88" i="3"/>
  <c r="U84" i="3" s="1"/>
  <c r="P95" i="3"/>
  <c r="S102" i="3"/>
  <c r="I126" i="3"/>
  <c r="J241" i="3"/>
  <c r="J149" i="3"/>
  <c r="O174" i="3"/>
  <c r="L170" i="3"/>
  <c r="L171" i="3" s="1"/>
  <c r="O176" i="3"/>
  <c r="L172" i="3"/>
  <c r="M182" i="3"/>
  <c r="K149" i="3"/>
  <c r="K150" i="3" s="1"/>
  <c r="K154" i="3"/>
  <c r="O159" i="3"/>
  <c r="L155" i="3"/>
  <c r="O201" i="3"/>
  <c r="L197" i="3"/>
  <c r="Q215" i="3"/>
  <c r="N208" i="3"/>
  <c r="V86" i="3"/>
  <c r="V82" i="3" s="1"/>
  <c r="V83" i="3" s="1"/>
  <c r="S82" i="3"/>
  <c r="S83" i="3" s="1"/>
  <c r="Q17" i="3"/>
  <c r="N13" i="3"/>
  <c r="Q19" i="3"/>
  <c r="N15" i="3"/>
  <c r="R44" i="3"/>
  <c r="O40" i="3"/>
  <c r="V44" i="3"/>
  <c r="V40" i="3" s="1"/>
  <c r="S40" i="3"/>
  <c r="O61" i="3"/>
  <c r="L57" i="3"/>
  <c r="L58" i="3" s="1"/>
  <c r="S72" i="3"/>
  <c r="P68" i="3"/>
  <c r="P69" i="3" s="1"/>
  <c r="V74" i="3"/>
  <c r="V70" i="3" s="1"/>
  <c r="S70" i="3"/>
  <c r="T86" i="3"/>
  <c r="Q82" i="3"/>
  <c r="Q83" i="3" s="1"/>
  <c r="R100" i="3"/>
  <c r="O93" i="3"/>
  <c r="O94" i="3" s="1"/>
  <c r="V100" i="3"/>
  <c r="V93" i="3" s="1"/>
  <c r="V94" i="3" s="1"/>
  <c r="S93" i="3"/>
  <c r="S94" i="3" s="1"/>
  <c r="R107" i="3"/>
  <c r="U111" i="3"/>
  <c r="U107" i="3" s="1"/>
  <c r="P17" i="3"/>
  <c r="M13" i="3"/>
  <c r="T44" i="3"/>
  <c r="Q40" i="3"/>
  <c r="W46" i="3"/>
  <c r="Q52" i="3"/>
  <c r="N42" i="3"/>
  <c r="M59" i="3"/>
  <c r="M39" i="3" s="1"/>
  <c r="P63" i="3"/>
  <c r="Q72" i="3"/>
  <c r="N68" i="3"/>
  <c r="N69" i="3" s="1"/>
  <c r="T100" i="3"/>
  <c r="Q93" i="3"/>
  <c r="Q94" i="3" s="1"/>
  <c r="W102" i="3"/>
  <c r="Q105" i="3"/>
  <c r="N95" i="3"/>
  <c r="S109" i="3"/>
  <c r="V113" i="3"/>
  <c r="V109" i="3" s="1"/>
  <c r="Q129" i="3"/>
  <c r="N125" i="3"/>
  <c r="O131" i="3"/>
  <c r="L127" i="3"/>
  <c r="S157" i="3"/>
  <c r="P153" i="3"/>
  <c r="Q174" i="3"/>
  <c r="N170" i="3"/>
  <c r="N171" i="3" s="1"/>
  <c r="M172" i="3"/>
  <c r="M151" i="3" s="1"/>
  <c r="P176" i="3"/>
  <c r="I149" i="3"/>
  <c r="I150" i="3" s="1"/>
  <c r="I154" i="3"/>
  <c r="Q159" i="3"/>
  <c r="N155" i="3"/>
  <c r="S187" i="3"/>
  <c r="P183" i="3"/>
  <c r="U187" i="3"/>
  <c r="Q188" i="3"/>
  <c r="N181" i="3"/>
  <c r="N182" i="3" s="1"/>
  <c r="Q190" i="3"/>
  <c r="N183" i="3"/>
  <c r="S199" i="3"/>
  <c r="P195" i="3"/>
  <c r="P196" i="3" s="1"/>
  <c r="Q201" i="3"/>
  <c r="N197" i="3"/>
  <c r="O215" i="3"/>
  <c r="L208" i="3"/>
  <c r="V199" i="3" l="1"/>
  <c r="V195" i="3" s="1"/>
  <c r="V196" i="3" s="1"/>
  <c r="S195" i="3"/>
  <c r="S196" i="3" s="1"/>
  <c r="T190" i="3"/>
  <c r="Q183" i="3"/>
  <c r="T188" i="3"/>
  <c r="Q181" i="3"/>
  <c r="Q182" i="3" s="1"/>
  <c r="V187" i="3"/>
  <c r="V183" i="3" s="1"/>
  <c r="S183" i="3"/>
  <c r="Q155" i="3"/>
  <c r="T159" i="3"/>
  <c r="Q170" i="3"/>
  <c r="Q171" i="3" s="1"/>
  <c r="T174" i="3"/>
  <c r="V157" i="3"/>
  <c r="V153" i="3" s="1"/>
  <c r="S153" i="3"/>
  <c r="R131" i="3"/>
  <c r="O127" i="3"/>
  <c r="T129" i="3"/>
  <c r="Q125" i="3"/>
  <c r="T105" i="3"/>
  <c r="Q95" i="3"/>
  <c r="W100" i="3"/>
  <c r="W93" i="3" s="1"/>
  <c r="T93" i="3"/>
  <c r="T94" i="3" s="1"/>
  <c r="T72" i="3"/>
  <c r="Q68" i="3"/>
  <c r="Q69" i="3" s="1"/>
  <c r="T52" i="3"/>
  <c r="Q42" i="3"/>
  <c r="Q39" i="3" s="1"/>
  <c r="W44" i="3"/>
  <c r="W40" i="3" s="1"/>
  <c r="T40" i="3"/>
  <c r="S17" i="3"/>
  <c r="P13" i="3"/>
  <c r="U100" i="3"/>
  <c r="U93" i="3" s="1"/>
  <c r="R93" i="3"/>
  <c r="R94" i="3" s="1"/>
  <c r="T82" i="3"/>
  <c r="T83" i="3" s="1"/>
  <c r="W86" i="3"/>
  <c r="W82" i="3" s="1"/>
  <c r="W83" i="3" s="1"/>
  <c r="V72" i="3"/>
  <c r="V68" i="3" s="1"/>
  <c r="S68" i="3"/>
  <c r="S69" i="3" s="1"/>
  <c r="R61" i="3"/>
  <c r="O57" i="3"/>
  <c r="O58" i="3" s="1"/>
  <c r="V41" i="3"/>
  <c r="U44" i="3"/>
  <c r="U40" i="3" s="1"/>
  <c r="R40" i="3"/>
  <c r="Q15" i="3"/>
  <c r="T19" i="3"/>
  <c r="T17" i="3"/>
  <c r="Q13" i="3"/>
  <c r="Q208" i="3"/>
  <c r="T215" i="3"/>
  <c r="O197" i="3"/>
  <c r="R201" i="3"/>
  <c r="O155" i="3"/>
  <c r="R159" i="3"/>
  <c r="J150" i="3"/>
  <c r="J237" i="3"/>
  <c r="I237" i="3"/>
  <c r="V102" i="3"/>
  <c r="V95" i="3" s="1"/>
  <c r="S95" i="3"/>
  <c r="M58" i="3"/>
  <c r="M37" i="3"/>
  <c r="M38" i="3" s="1"/>
  <c r="M11" i="3"/>
  <c r="W131" i="3"/>
  <c r="W127" i="3" s="1"/>
  <c r="T127" i="3"/>
  <c r="V129" i="3"/>
  <c r="V125" i="3" s="1"/>
  <c r="S125" i="3"/>
  <c r="O59" i="3"/>
  <c r="R63" i="3"/>
  <c r="L14" i="3"/>
  <c r="L154" i="3"/>
  <c r="L149" i="3"/>
  <c r="L150" i="3" s="1"/>
  <c r="K237" i="3"/>
  <c r="T157" i="3"/>
  <c r="Q153" i="3"/>
  <c r="S174" i="3"/>
  <c r="P170" i="3"/>
  <c r="P171" i="3" s="1"/>
  <c r="P127" i="3"/>
  <c r="S131" i="3"/>
  <c r="R129" i="3"/>
  <c r="O125" i="3"/>
  <c r="R105" i="3"/>
  <c r="O95" i="3"/>
  <c r="U86" i="3"/>
  <c r="U82" i="3" s="1"/>
  <c r="R82" i="3"/>
  <c r="R83" i="3" s="1"/>
  <c r="V46" i="3"/>
  <c r="V42" i="3" s="1"/>
  <c r="S42" i="3"/>
  <c r="T61" i="3"/>
  <c r="Q57" i="3"/>
  <c r="Q58" i="3" s="1"/>
  <c r="R19" i="3"/>
  <c r="O15" i="3"/>
  <c r="O208" i="3"/>
  <c r="R215" i="3"/>
  <c r="Q197" i="3"/>
  <c r="T201" i="3"/>
  <c r="N151" i="3"/>
  <c r="N241" i="3" s="1"/>
  <c r="S176" i="3"/>
  <c r="P172" i="3"/>
  <c r="P151" i="3" s="1"/>
  <c r="P154" i="3"/>
  <c r="L241" i="3"/>
  <c r="N126" i="3"/>
  <c r="N237" i="3"/>
  <c r="S63" i="3"/>
  <c r="P59" i="3"/>
  <c r="N39" i="3"/>
  <c r="Q41" i="3"/>
  <c r="M9" i="3"/>
  <c r="M10" i="3" s="1"/>
  <c r="M14" i="3"/>
  <c r="S41" i="3"/>
  <c r="O41" i="3"/>
  <c r="N11" i="3"/>
  <c r="N14" i="3"/>
  <c r="L151" i="3"/>
  <c r="O172" i="3"/>
  <c r="R176" i="3"/>
  <c r="R174" i="3"/>
  <c r="O170" i="3"/>
  <c r="O171" i="3" s="1"/>
  <c r="W74" i="3"/>
  <c r="W70" i="3" s="1"/>
  <c r="T70" i="3"/>
  <c r="U74" i="3"/>
  <c r="U70" i="3" s="1"/>
  <c r="R70" i="3"/>
  <c r="R72" i="3"/>
  <c r="O68" i="3"/>
  <c r="O69" i="3" s="1"/>
  <c r="S61" i="3"/>
  <c r="P57" i="3"/>
  <c r="R52" i="3"/>
  <c r="O42" i="3"/>
  <c r="S19" i="3"/>
  <c r="P15" i="3"/>
  <c r="V224" i="3"/>
  <c r="V220" i="3" s="1"/>
  <c r="S220" i="3"/>
  <c r="P126" i="3"/>
  <c r="R17" i="3"/>
  <c r="O13" i="3"/>
  <c r="O206" i="3"/>
  <c r="O207" i="3" s="1"/>
  <c r="R216" i="3"/>
  <c r="R199" i="3"/>
  <c r="O195" i="3"/>
  <c r="O196" i="3" s="1"/>
  <c r="V216" i="3"/>
  <c r="V206" i="3" s="1"/>
  <c r="S206" i="3"/>
  <c r="S207" i="3" s="1"/>
  <c r="R157" i="3"/>
  <c r="O153" i="3"/>
  <c r="Q172" i="3"/>
  <c r="T176" i="3"/>
  <c r="M150" i="3"/>
  <c r="N37" i="3"/>
  <c r="N38" i="3" s="1"/>
  <c r="Q59" i="3"/>
  <c r="T63" i="3"/>
  <c r="L37" i="3"/>
  <c r="L38" i="3" s="1"/>
  <c r="K9" i="3"/>
  <c r="K10" i="3" s="1"/>
  <c r="T216" i="3"/>
  <c r="Q206" i="3"/>
  <c r="Q207" i="3" s="1"/>
  <c r="T199" i="3"/>
  <c r="Q195" i="3"/>
  <c r="Q196" i="3" s="1"/>
  <c r="R190" i="3"/>
  <c r="O183" i="3"/>
  <c r="R188" i="3"/>
  <c r="O181" i="3"/>
  <c r="O182" i="3" s="1"/>
  <c r="N154" i="3"/>
  <c r="N149" i="3"/>
  <c r="N150" i="3" s="1"/>
  <c r="V185" i="3"/>
  <c r="V181" i="3" s="1"/>
  <c r="S181" i="3"/>
  <c r="S182" i="3" s="1"/>
  <c r="M241" i="3"/>
  <c r="L126" i="3"/>
  <c r="L237" i="3"/>
  <c r="P39" i="3"/>
  <c r="M237" i="3"/>
  <c r="L11" i="3"/>
  <c r="U188" i="3" l="1"/>
  <c r="U181" i="3" s="1"/>
  <c r="U182" i="3" s="1"/>
  <c r="R181" i="3"/>
  <c r="R182" i="3" s="1"/>
  <c r="U190" i="3"/>
  <c r="U183" i="3" s="1"/>
  <c r="R183" i="3"/>
  <c r="W199" i="3"/>
  <c r="W195" i="3" s="1"/>
  <c r="W196" i="3" s="1"/>
  <c r="T195" i="3"/>
  <c r="T196" i="3" s="1"/>
  <c r="W63" i="3"/>
  <c r="W59" i="3" s="1"/>
  <c r="T59" i="3"/>
  <c r="W176" i="3"/>
  <c r="W172" i="3" s="1"/>
  <c r="T172" i="3"/>
  <c r="O149" i="3"/>
  <c r="O150" i="3" s="1"/>
  <c r="O154" i="3"/>
  <c r="U199" i="3"/>
  <c r="U195" i="3" s="1"/>
  <c r="U196" i="3" s="1"/>
  <c r="R195" i="3"/>
  <c r="R196" i="3" s="1"/>
  <c r="U17" i="3"/>
  <c r="U13" i="3" s="1"/>
  <c r="R13" i="3"/>
  <c r="V19" i="3"/>
  <c r="V15" i="3" s="1"/>
  <c r="S15" i="3"/>
  <c r="U52" i="3"/>
  <c r="U42" i="3" s="1"/>
  <c r="R42" i="3"/>
  <c r="V61" i="3"/>
  <c r="V57" i="3" s="1"/>
  <c r="S57" i="3"/>
  <c r="U72" i="3"/>
  <c r="U68" i="3" s="1"/>
  <c r="U69" i="3" s="1"/>
  <c r="R68" i="3"/>
  <c r="R69" i="3" s="1"/>
  <c r="U174" i="3"/>
  <c r="U170" i="3" s="1"/>
  <c r="U171" i="3" s="1"/>
  <c r="R170" i="3"/>
  <c r="R171" i="3" s="1"/>
  <c r="N9" i="3"/>
  <c r="N10" i="3" s="1"/>
  <c r="S59" i="3"/>
  <c r="V63" i="3"/>
  <c r="V59" i="3" s="1"/>
  <c r="S172" i="3"/>
  <c r="S151" i="3" s="1"/>
  <c r="V176" i="3"/>
  <c r="V172" i="3" s="1"/>
  <c r="V151" i="3" s="1"/>
  <c r="W201" i="3"/>
  <c r="W197" i="3" s="1"/>
  <c r="T197" i="3"/>
  <c r="U215" i="3"/>
  <c r="U208" i="3" s="1"/>
  <c r="R208" i="3"/>
  <c r="S39" i="3"/>
  <c r="O126" i="3"/>
  <c r="V131" i="3"/>
  <c r="V127" i="3" s="1"/>
  <c r="S127" i="3"/>
  <c r="S241" i="3" s="1"/>
  <c r="Q149" i="3"/>
  <c r="Q150" i="3" s="1"/>
  <c r="Q154" i="3"/>
  <c r="V126" i="3"/>
  <c r="V237" i="3"/>
  <c r="U159" i="3"/>
  <c r="U155" i="3" s="1"/>
  <c r="R155" i="3"/>
  <c r="U201" i="3"/>
  <c r="U197" i="3" s="1"/>
  <c r="R197" i="3"/>
  <c r="W215" i="3"/>
  <c r="W208" i="3" s="1"/>
  <c r="T208" i="3"/>
  <c r="Q14" i="3"/>
  <c r="W19" i="3"/>
  <c r="W15" i="3" s="1"/>
  <c r="T15" i="3"/>
  <c r="R41" i="3"/>
  <c r="P14" i="3"/>
  <c r="T41" i="3"/>
  <c r="Q126" i="3"/>
  <c r="Q237" i="3"/>
  <c r="O241" i="3"/>
  <c r="S154" i="3"/>
  <c r="W174" i="3"/>
  <c r="W170" i="3" s="1"/>
  <c r="T170" i="3"/>
  <c r="T171" i="3" s="1"/>
  <c r="W159" i="3"/>
  <c r="W155" i="3" s="1"/>
  <c r="T155" i="3"/>
  <c r="W188" i="3"/>
  <c r="W181" i="3" s="1"/>
  <c r="T181" i="3"/>
  <c r="T182" i="3" s="1"/>
  <c r="W190" i="3"/>
  <c r="W183" i="3" s="1"/>
  <c r="T183" i="3"/>
  <c r="V182" i="3"/>
  <c r="W216" i="3"/>
  <c r="W206" i="3" s="1"/>
  <c r="W207" i="3" s="1"/>
  <c r="T206" i="3"/>
  <c r="T207" i="3" s="1"/>
  <c r="U157" i="3"/>
  <c r="U153" i="3" s="1"/>
  <c r="R153" i="3"/>
  <c r="V207" i="3"/>
  <c r="U216" i="3"/>
  <c r="U206" i="3" s="1"/>
  <c r="R206" i="3"/>
  <c r="R207" i="3" s="1"/>
  <c r="O14" i="3"/>
  <c r="P11" i="3"/>
  <c r="O39" i="3"/>
  <c r="O11" i="3" s="1"/>
  <c r="P58" i="3"/>
  <c r="P37" i="3"/>
  <c r="P38" i="3" s="1"/>
  <c r="U176" i="3"/>
  <c r="U172" i="3" s="1"/>
  <c r="R172" i="3"/>
  <c r="O37" i="3"/>
  <c r="O38" i="3" s="1"/>
  <c r="Q37" i="3"/>
  <c r="Q38" i="3" s="1"/>
  <c r="P149" i="3"/>
  <c r="U19" i="3"/>
  <c r="U15" i="3" s="1"/>
  <c r="R15" i="3"/>
  <c r="W61" i="3"/>
  <c r="W57" i="3" s="1"/>
  <c r="W58" i="3" s="1"/>
  <c r="T57" i="3"/>
  <c r="T58" i="3" s="1"/>
  <c r="V39" i="3"/>
  <c r="U83" i="3"/>
  <c r="U105" i="3"/>
  <c r="U95" i="3" s="1"/>
  <c r="R95" i="3"/>
  <c r="U129" i="3"/>
  <c r="U125" i="3" s="1"/>
  <c r="R125" i="3"/>
  <c r="P241" i="3"/>
  <c r="V174" i="3"/>
  <c r="V170" i="3" s="1"/>
  <c r="S170" i="3"/>
  <c r="S171" i="3" s="1"/>
  <c r="W157" i="3"/>
  <c r="W153" i="3" s="1"/>
  <c r="T153" i="3"/>
  <c r="L9" i="3"/>
  <c r="L10" i="3" s="1"/>
  <c r="U63" i="3"/>
  <c r="U59" i="3" s="1"/>
  <c r="R59" i="3"/>
  <c r="S126" i="3"/>
  <c r="O151" i="3"/>
  <c r="W17" i="3"/>
  <c r="W13" i="3" s="1"/>
  <c r="T13" i="3"/>
  <c r="Q11" i="3"/>
  <c r="U41" i="3"/>
  <c r="U37" i="3"/>
  <c r="U61" i="3"/>
  <c r="U57" i="3" s="1"/>
  <c r="R57" i="3"/>
  <c r="R58" i="3" s="1"/>
  <c r="V69" i="3"/>
  <c r="U94" i="3"/>
  <c r="V17" i="3"/>
  <c r="V13" i="3" s="1"/>
  <c r="S13" i="3"/>
  <c r="W41" i="3"/>
  <c r="W37" i="3"/>
  <c r="W52" i="3"/>
  <c r="W42" i="3" s="1"/>
  <c r="T42" i="3"/>
  <c r="T39" i="3" s="1"/>
  <c r="W72" i="3"/>
  <c r="W68" i="3" s="1"/>
  <c r="T68" i="3"/>
  <c r="T69" i="3" s="1"/>
  <c r="W94" i="3"/>
  <c r="W105" i="3"/>
  <c r="W95" i="3" s="1"/>
  <c r="T95" i="3"/>
  <c r="W129" i="3"/>
  <c r="W125" i="3" s="1"/>
  <c r="T125" i="3"/>
  <c r="U131" i="3"/>
  <c r="U127" i="3" s="1"/>
  <c r="R127" i="3"/>
  <c r="V154" i="3"/>
  <c r="V149" i="3"/>
  <c r="Q151" i="3"/>
  <c r="Q241" i="3" s="1"/>
  <c r="W126" i="3" l="1"/>
  <c r="S9" i="3"/>
  <c r="S14" i="3"/>
  <c r="U38" i="3"/>
  <c r="W9" i="3"/>
  <c r="W14" i="3"/>
  <c r="T154" i="3"/>
  <c r="T149" i="3"/>
  <c r="T150" i="3" s="1"/>
  <c r="U126" i="3"/>
  <c r="U149" i="3"/>
  <c r="U150" i="3" s="1"/>
  <c r="U154" i="3"/>
  <c r="T151" i="3"/>
  <c r="T241" i="3" s="1"/>
  <c r="T37" i="3"/>
  <c r="T38" i="3" s="1"/>
  <c r="Q9" i="3"/>
  <c r="Q10" i="3" s="1"/>
  <c r="U151" i="3"/>
  <c r="U241" i="3" s="1"/>
  <c r="V58" i="3"/>
  <c r="V37" i="3"/>
  <c r="V38" i="3" s="1"/>
  <c r="U39" i="3"/>
  <c r="U11" i="3" s="1"/>
  <c r="V11" i="3"/>
  <c r="U9" i="3"/>
  <c r="U14" i="3"/>
  <c r="R241" i="3"/>
  <c r="T126" i="3"/>
  <c r="T237" i="3"/>
  <c r="W69" i="3"/>
  <c r="W39" i="3"/>
  <c r="W11" i="3" s="1"/>
  <c r="V14" i="3"/>
  <c r="V9" i="3"/>
  <c r="V10" i="3" s="1"/>
  <c r="U58" i="3"/>
  <c r="T14" i="3"/>
  <c r="T9" i="3"/>
  <c r="T10" i="3" s="1"/>
  <c r="W149" i="3"/>
  <c r="W150" i="3" s="1"/>
  <c r="W154" i="3"/>
  <c r="V171" i="3"/>
  <c r="R126" i="3"/>
  <c r="R237" i="3"/>
  <c r="P150" i="3"/>
  <c r="P237" i="3"/>
  <c r="O9" i="3"/>
  <c r="O10" i="3" s="1"/>
  <c r="U207" i="3"/>
  <c r="R154" i="3"/>
  <c r="R149" i="3"/>
  <c r="R150" i="3" s="1"/>
  <c r="W182" i="3"/>
  <c r="W151" i="3"/>
  <c r="W241" i="3" s="1"/>
  <c r="W171" i="3"/>
  <c r="S149" i="3"/>
  <c r="P9" i="3"/>
  <c r="P10" i="3" s="1"/>
  <c r="R37" i="3"/>
  <c r="R38" i="3" s="1"/>
  <c r="T11" i="3"/>
  <c r="R151" i="3"/>
  <c r="V241" i="3"/>
  <c r="O237" i="3"/>
  <c r="S58" i="3"/>
  <c r="S37" i="3"/>
  <c r="S38" i="3" s="1"/>
  <c r="R39" i="3"/>
  <c r="R11" i="3" s="1"/>
  <c r="S11" i="3"/>
  <c r="R14" i="3"/>
  <c r="R9" i="3"/>
  <c r="U237" i="3" l="1"/>
  <c r="S10" i="3"/>
  <c r="R10" i="3"/>
  <c r="S150" i="3"/>
  <c r="S237" i="3"/>
  <c r="V150" i="3"/>
  <c r="U10" i="3"/>
  <c r="W10" i="3"/>
  <c r="W38" i="3"/>
  <c r="W237" i="3"/>
</calcChain>
</file>

<file path=xl/comments1.xml><?xml version="1.0" encoding="utf-8"?>
<comments xmlns="http://schemas.openxmlformats.org/spreadsheetml/2006/main">
  <authors>
    <author>Elvira-Ekonom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Elvira- Индекс промышленного производства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204"/>
          </rPr>
          <t>Elvira-Ekonom:</t>
        </r>
        <r>
          <rPr>
            <sz val="9"/>
            <color indexed="81"/>
            <rFont val="Tahoma"/>
            <family val="2"/>
            <charset val="204"/>
          </rPr>
          <t>нет формул</t>
        </r>
      </text>
    </comment>
  </commentList>
</comments>
</file>

<file path=xl/sharedStrings.xml><?xml version="1.0" encoding="utf-8"?>
<sst xmlns="http://schemas.openxmlformats.org/spreadsheetml/2006/main" count="567" uniqueCount="85">
  <si>
    <t>Показатели</t>
  </si>
  <si>
    <t>Единица измерения</t>
  </si>
  <si>
    <t xml:space="preserve">Отчет </t>
  </si>
  <si>
    <t>Оценка расчеты ноябрь 2018 г.</t>
  </si>
  <si>
    <t>Отчет</t>
  </si>
  <si>
    <t>Оценка</t>
  </si>
  <si>
    <t>Прогноз</t>
  </si>
  <si>
    <t>2020 год</t>
  </si>
  <si>
    <t>2021 год</t>
  </si>
  <si>
    <t>2022 год</t>
  </si>
  <si>
    <t>2023 год</t>
  </si>
  <si>
    <t>2024 год</t>
  </si>
  <si>
    <t>2016 год</t>
  </si>
  <si>
    <t>2017 год</t>
  </si>
  <si>
    <t>2018 год</t>
  </si>
  <si>
    <t>2019 год</t>
  </si>
  <si>
    <t>Прогноз - Вариант 1 (Консерва-тивный)</t>
  </si>
  <si>
    <t>Прогноз - Вариант 2 (Базовый)</t>
  </si>
  <si>
    <t>Прогноз - Вариант 3 (Целевой)</t>
  </si>
  <si>
    <t>Объем производства продукции (работ, услуг) в действующих ценах предприятий (без налога на добавленную стоимость и акциза)</t>
  </si>
  <si>
    <t xml:space="preserve"> в ценах 2018 года</t>
  </si>
  <si>
    <t>тыс.руб.</t>
  </si>
  <si>
    <r>
      <t xml:space="preserve"> в % к предыдущему году </t>
    </r>
    <r>
      <rPr>
        <b/>
        <i/>
        <sz val="12"/>
        <rFont val="Times New Roman"/>
        <family val="1"/>
        <charset val="204"/>
      </rPr>
      <t>(индекс)</t>
    </r>
  </si>
  <si>
    <t>%</t>
  </si>
  <si>
    <t xml:space="preserve"> в ценах соответствующих лет</t>
  </si>
  <si>
    <t xml:space="preserve">    в т. ч. по видам экономической деятельности - по разделам и подразделам (в разрезе предприятий):  </t>
  </si>
  <si>
    <t>Добыча полезных ископаемых,                                                       в ценах 2018 года</t>
  </si>
  <si>
    <t xml:space="preserve"> в % к предыдущему году</t>
  </si>
  <si>
    <t>в ценах соответствующих лет</t>
  </si>
  <si>
    <t>в том числе:</t>
  </si>
  <si>
    <t>ООО "Стройматериалы"                                                                       в ценах 2018 года</t>
  </si>
  <si>
    <t>в % к предыдущему году</t>
  </si>
  <si>
    <t>СВ. Добыча прочих полезных ископаемых</t>
  </si>
  <si>
    <t>ООО "Ойл-Сервис"                                                                      в ценах 2018 года</t>
  </si>
  <si>
    <t>ООО "ПетроТул"                                                                      в ценах 2018 года</t>
  </si>
  <si>
    <t>ООО "Октябрьское УБР"                                                                      в ценах 2018 года</t>
  </si>
  <si>
    <t>ООО "ПетроТул - НБ"                                                                      в ценах 2018 года</t>
  </si>
  <si>
    <t>ООО НПФ АМК "Горизонт"                                                                      в ценах 2018 года</t>
  </si>
  <si>
    <t>С. Предоставление услуг в области добычи полезных ископаемых</t>
  </si>
  <si>
    <t>Обрабатывающие производства                                 в ценах 2018 года</t>
  </si>
  <si>
    <t>Производство машин и оборудования                                      в ценах 2018 года</t>
  </si>
  <si>
    <t>АО "АК ОЗНА"                                                                       в ценах 2018 года</t>
  </si>
  <si>
    <t>АО "ОЗНА-Измерительные системы"                                                  в ценах 2018 года</t>
  </si>
  <si>
    <t>ООО "ОЗНА-Октябрьский механический завод"                                                                               в ценах 2018 года</t>
  </si>
  <si>
    <t>ООО НПФ "Пакер"                                                                                         в ценах 2018 года</t>
  </si>
  <si>
    <t xml:space="preserve">DK. Производство машин и оборудования </t>
  </si>
  <si>
    <t>Производство резиновых и пластмассовых изделий                                                                                   в ценах 2018 года</t>
  </si>
  <si>
    <t>ООО "Завод пластмассовых изделий "Альтернатива"                                                                                    в ценах 2018 года</t>
  </si>
  <si>
    <t>ООО "Вымпел"                                                                              в ценах 2018 года</t>
  </si>
  <si>
    <t>DH. Производство резиновых и пластмассовых изделий</t>
  </si>
  <si>
    <t>Производство прочих неметаллических минеральных продуктов                                                                                  в ценах 2018 года</t>
  </si>
  <si>
    <t>ООО "Италбашкерамика Плюс"                                              в ценах 2018 года</t>
  </si>
  <si>
    <t>ООО "Железобетон"                                                                                в ценах 2018 года</t>
  </si>
  <si>
    <t>ООО "Башкирский фарфор"                                              в ценах 2018 года</t>
  </si>
  <si>
    <t>DI. Производство прочей неметаллической минеральной продукции</t>
  </si>
  <si>
    <t>Производство пищевых продуктов                                                                                  в ценах 2018 года</t>
  </si>
  <si>
    <t>ООО "Октябрьский хлебозавод"                                                                                 в ценах 2018 года</t>
  </si>
  <si>
    <t>-</t>
  </si>
  <si>
    <t>ООО "Золотой Рог"                                                                           в ценах 2018 года</t>
  </si>
  <si>
    <t>DA. Производство пищевых продуктов, включая напитки, и табака</t>
  </si>
  <si>
    <t>Обеспечение электрической энергией, газом и паром; кондиционирование воздуха                                                                             в ценах 2018 года</t>
  </si>
  <si>
    <t>ОАО "Октябрьсктеплоэнерго"                                                                                 в ценах 2018 года</t>
  </si>
  <si>
    <t>ООО "Теплоэнерго"                                                                                 в ценах 2018 года</t>
  </si>
  <si>
    <t>ОАО "Октябрьские электрические сети"                                                                                 в ценах 2018 года</t>
  </si>
  <si>
    <t>D. Обеспечение электрической энергией, газом и паром; кондиционирование вохдуха</t>
  </si>
  <si>
    <t>Водоснабжение, водоотведение, организация сбора и утилизация отходов, деятельность по ликвидации загрязнений                                                                             в ценах 2018 года</t>
  </si>
  <si>
    <t>МУП "Октябрьсккоммунводоканал"                                                                                 в ценах 2018 года</t>
  </si>
  <si>
    <t>Е. Водоснабжение, водоотведение, организация сбора и утилизация отходов, деятельность по ликвидации загрязнений</t>
  </si>
  <si>
    <t xml:space="preserve">УСЛОВНОЕ ПРЕДПРИЯТИЕ </t>
  </si>
  <si>
    <t>.</t>
  </si>
  <si>
    <t>Объем отгруженной продукции (работ, услуг) в действующих ценах предприятий (без налога на добавленную стоимость и акциза)</t>
  </si>
  <si>
    <t>ООО "Ойл-Сервис"                                                                          в ценах 2018 года</t>
  </si>
  <si>
    <t>D. Обрабатывающие производства</t>
  </si>
  <si>
    <t>ООО НПФ "Пакер"                                                                            в ценах 2018 года</t>
  </si>
  <si>
    <t>ООО "Вымпел"                                                                                              в ценах 2018 года</t>
  </si>
  <si>
    <t>ООО "Железобетон"                                                                         в ценах 2018 года</t>
  </si>
  <si>
    <t>ООО "Золотой Рог"                                                                               в ценах 2018 года</t>
  </si>
  <si>
    <t>D. Обеспечение электрической энергией, газо и паром; кондиционирование вохдуха</t>
  </si>
  <si>
    <t>УСЛОВНОЕ ПРЕДПРИЯТИЕ</t>
  </si>
  <si>
    <t>в сопоставимых ценах</t>
  </si>
  <si>
    <t>разница</t>
  </si>
  <si>
    <t>Основные показатели прогноза промышленного производства городского округа город Октябрьский Республики Башкортостан
 на 2020 год и на плановый период до 2024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(отчет за 2018 год, оценка 2019 года, прогноз на период до 2024 года)</t>
  </si>
  <si>
    <t>Приложение № 2
к решению Совета городского округа
город Октябрьский Республики Башкортостан
от  "___" ноября 2019 года № ___</t>
  </si>
  <si>
    <t>Председатель Совета городского округа</t>
  </si>
  <si>
    <t>А.А.Имангулов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</si>
</sst>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9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trike/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trike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b/>
      <sz val="10.5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name val="Calibri"/>
      <family val="2"/>
      <charset val="204"/>
      <scheme val="minor"/>
    </font>
    <font>
      <b/>
      <strike/>
      <sz val="11"/>
      <name val="Calibri"/>
      <family val="2"/>
      <charset val="204"/>
      <scheme val="minor"/>
    </font>
    <font>
      <b/>
      <strike/>
      <sz val="12"/>
      <name val="Times New Roman"/>
      <family val="1"/>
      <charset val="204"/>
    </font>
    <font>
      <strike/>
      <sz val="11"/>
      <name val="Calibri"/>
      <family val="2"/>
      <charset val="204"/>
      <scheme val="minor"/>
    </font>
    <font>
      <strike/>
      <sz val="12"/>
      <name val="Times New Roman CYR"/>
      <charset val="204"/>
    </font>
    <font>
      <strike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trike/>
      <sz val="14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20"/>
      <name val="Times New Roman"/>
      <family val="1"/>
      <charset val="204"/>
    </font>
    <font>
      <sz val="16.5"/>
      <name val="Times New Roman"/>
      <family val="1"/>
      <charset val="204"/>
    </font>
    <font>
      <b/>
      <sz val="17"/>
      <name val="Calibri"/>
      <family val="2"/>
      <charset val="204"/>
      <scheme val="minor"/>
    </font>
    <font>
      <sz val="17"/>
      <name val="Times New Roman"/>
      <family val="1"/>
      <charset val="204"/>
    </font>
    <font>
      <sz val="17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strike/>
      <sz val="10"/>
      <name val="Times New Roman"/>
      <family val="1"/>
      <charset val="204"/>
    </font>
    <font>
      <strike/>
      <sz val="17"/>
      <name val="Times New Roman"/>
      <family val="1"/>
      <charset val="204"/>
    </font>
    <font>
      <sz val="1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9" fillId="0" borderId="0" xfId="0" applyFont="1" applyFill="1"/>
    <xf numFmtId="2" fontId="7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4" fontId="10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/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vertical="distributed"/>
    </xf>
    <xf numFmtId="4" fontId="15" fillId="0" borderId="1" xfId="0" applyNumberFormat="1" applyFont="1" applyFill="1" applyBorder="1"/>
    <xf numFmtId="164" fontId="16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164" fontId="17" fillId="0" borderId="1" xfId="0" applyNumberFormat="1" applyFont="1" applyFill="1" applyBorder="1" applyAlignment="1">
      <alignment vertical="justify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top" wrapText="1"/>
    </xf>
    <xf numFmtId="0" fontId="18" fillId="3" borderId="0" xfId="0" applyFont="1" applyFill="1"/>
    <xf numFmtId="164" fontId="19" fillId="3" borderId="1" xfId="0" applyNumberFormat="1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4" fontId="8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vertical="justify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4" fontId="22" fillId="0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/>
    <xf numFmtId="164" fontId="24" fillId="0" borderId="1" xfId="0" applyNumberFormat="1" applyFont="1" applyFill="1" applyBorder="1" applyAlignment="1">
      <alignment vertical="justify"/>
    </xf>
    <xf numFmtId="0" fontId="23" fillId="0" borderId="0" xfId="0" applyFont="1" applyFill="1"/>
    <xf numFmtId="4" fontId="25" fillId="0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23" fillId="0" borderId="0" xfId="0" applyNumberFormat="1" applyFont="1" applyFill="1" applyAlignment="1">
      <alignment vertical="top"/>
    </xf>
    <xf numFmtId="0" fontId="18" fillId="3" borderId="0" xfId="0" applyFont="1" applyFill="1" applyAlignment="1">
      <alignment horizontal="center" vertical="center"/>
    </xf>
    <xf numFmtId="164" fontId="19" fillId="3" borderId="1" xfId="0" applyNumberFormat="1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1" fillId="3" borderId="0" xfId="0" applyFont="1" applyFill="1"/>
    <xf numFmtId="164" fontId="26" fillId="3" borderId="1" xfId="0" applyNumberFormat="1" applyFont="1" applyFill="1" applyBorder="1" applyAlignment="1">
      <alignment vertical="center" wrapText="1"/>
    </xf>
    <xf numFmtId="0" fontId="4" fillId="3" borderId="0" xfId="0" applyFont="1" applyFill="1"/>
    <xf numFmtId="0" fontId="27" fillId="3" borderId="0" xfId="0" applyFont="1" applyFill="1"/>
    <xf numFmtId="164" fontId="28" fillId="3" borderId="1" xfId="0" applyNumberFormat="1" applyFont="1" applyFill="1" applyBorder="1" applyAlignment="1">
      <alignment vertical="center" wrapText="1"/>
    </xf>
    <xf numFmtId="0" fontId="29" fillId="3" borderId="0" xfId="0" applyFont="1" applyFill="1"/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30" fillId="3" borderId="1" xfId="0" applyNumberFormat="1" applyFont="1" applyFill="1" applyBorder="1" applyAlignment="1">
      <alignment vertical="center" wrapText="1"/>
    </xf>
    <xf numFmtId="164" fontId="31" fillId="3" borderId="1" xfId="0" applyNumberFormat="1" applyFont="1" applyFill="1" applyBorder="1" applyAlignment="1">
      <alignment vertical="center" wrapText="1"/>
    </xf>
    <xf numFmtId="164" fontId="31" fillId="3" borderId="1" xfId="0" applyNumberFormat="1" applyFont="1" applyFill="1" applyBorder="1" applyAlignment="1">
      <alignment vertical="top" wrapText="1"/>
    </xf>
    <xf numFmtId="0" fontId="27" fillId="3" borderId="1" xfId="0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29" fillId="3" borderId="0" xfId="0" applyFont="1" applyFill="1" applyAlignment="1">
      <alignment vertical="top"/>
    </xf>
    <xf numFmtId="0" fontId="26" fillId="0" borderId="0" xfId="0" applyFont="1" applyFill="1" applyAlignment="1">
      <alignment vertical="center"/>
    </xf>
    <xf numFmtId="0" fontId="4" fillId="2" borderId="0" xfId="0" applyFont="1" applyFill="1"/>
    <xf numFmtId="0" fontId="2" fillId="0" borderId="0" xfId="0" applyFont="1" applyFill="1" applyAlignment="1"/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33" fillId="2" borderId="0" xfId="0" applyFont="1" applyFill="1"/>
    <xf numFmtId="0" fontId="35" fillId="0" borderId="0" xfId="0" applyFont="1" applyFill="1" applyAlignment="1">
      <alignment horizontal="justify" vertical="center"/>
    </xf>
    <xf numFmtId="0" fontId="36" fillId="0" borderId="0" xfId="0" applyFont="1" applyFill="1" applyAlignment="1">
      <alignment horizontal="justify" vertical="center"/>
    </xf>
    <xf numFmtId="4" fontId="4" fillId="2" borderId="0" xfId="0" applyNumberFormat="1" applyFont="1" applyFill="1"/>
    <xf numFmtId="0" fontId="42" fillId="0" borderId="0" xfId="0" applyFont="1" applyFill="1"/>
    <xf numFmtId="0" fontId="43" fillId="0" borderId="0" xfId="0" applyFont="1" applyFill="1" applyAlignment="1">
      <alignment vertical="center"/>
    </xf>
    <xf numFmtId="0" fontId="43" fillId="0" borderId="0" xfId="0" applyFont="1" applyFill="1"/>
    <xf numFmtId="0" fontId="43" fillId="0" borderId="0" xfId="0" applyFont="1" applyFill="1" applyAlignment="1"/>
    <xf numFmtId="0" fontId="4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/>
    </xf>
    <xf numFmtId="0" fontId="40" fillId="0" borderId="0" xfId="0" applyFont="1" applyFill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horizontal="right"/>
    </xf>
    <xf numFmtId="164" fontId="31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distributed"/>
    </xf>
    <xf numFmtId="0" fontId="16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justify"/>
    </xf>
    <xf numFmtId="0" fontId="27" fillId="3" borderId="0" xfId="0" applyFont="1" applyFill="1" applyAlignment="1">
      <alignment horizontal="center" vertical="top"/>
    </xf>
    <xf numFmtId="164" fontId="27" fillId="3" borderId="0" xfId="0" applyNumberFormat="1" applyFont="1" applyFill="1" applyAlignment="1">
      <alignment vertical="top"/>
    </xf>
    <xf numFmtId="164" fontId="29" fillId="3" borderId="0" xfId="0" applyNumberFormat="1" applyFont="1" applyFill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/>
    <xf numFmtId="164" fontId="28" fillId="3" borderId="1" xfId="0" applyNumberFormat="1" applyFont="1" applyFill="1" applyBorder="1" applyAlignment="1">
      <alignment horizontal="center" vertical="top" wrapText="1"/>
    </xf>
    <xf numFmtId="164" fontId="46" fillId="3" borderId="1" xfId="0" applyNumberFormat="1" applyFont="1" applyFill="1" applyBorder="1" applyAlignment="1">
      <alignment horizontal="center" vertical="top" wrapText="1"/>
    </xf>
    <xf numFmtId="4" fontId="28" fillId="3" borderId="1" xfId="0" applyNumberFormat="1" applyFont="1" applyFill="1" applyBorder="1" applyAlignment="1">
      <alignment horizontal="center" vertical="top" wrapText="1"/>
    </xf>
    <xf numFmtId="4" fontId="28" fillId="2" borderId="1" xfId="0" applyNumberFormat="1" applyFont="1" applyFill="1" applyBorder="1" applyAlignment="1">
      <alignment horizontal="center" vertical="top" wrapText="1"/>
    </xf>
    <xf numFmtId="0" fontId="47" fillId="0" borderId="0" xfId="0" applyFont="1" applyFill="1"/>
    <xf numFmtId="3" fontId="48" fillId="2" borderId="1" xfId="0" applyNumberFormat="1" applyFont="1" applyFill="1" applyBorder="1" applyAlignment="1">
      <alignment horizontal="left" vertical="center" wrapText="1" indent="2"/>
    </xf>
    <xf numFmtId="4" fontId="48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W246"/>
  <sheetViews>
    <sheetView tabSelected="1" view="pageBreakPreview" topLeftCell="B1" zoomScale="85" zoomScaleNormal="85" zoomScaleSheetLayoutView="85" workbookViewId="0">
      <selection activeCell="B8" sqref="A8:XFD240"/>
    </sheetView>
  </sheetViews>
  <sheetFormatPr defaultColWidth="9.140625" defaultRowHeight="15" x14ac:dyDescent="0.25"/>
  <cols>
    <col min="1" max="1" width="3.85546875" style="1" hidden="1" customWidth="1"/>
    <col min="2" max="2" width="41.5703125" style="4" customWidth="1"/>
    <col min="3" max="3" width="11.42578125" style="4" customWidth="1"/>
    <col min="4" max="4" width="15.42578125" style="47" hidden="1" customWidth="1"/>
    <col min="5" max="5" width="16.140625" style="4" hidden="1" customWidth="1"/>
    <col min="6" max="6" width="16.42578125" style="47" hidden="1" customWidth="1"/>
    <col min="7" max="7" width="17.5703125" style="4" customWidth="1"/>
    <col min="8" max="8" width="17.42578125" style="76" customWidth="1"/>
    <col min="9" max="23" width="15.28515625" style="4" customWidth="1"/>
    <col min="24" max="16384" width="9.140625" style="4"/>
  </cols>
  <sheetData>
    <row r="1" spans="1:23" ht="111" customHeight="1" x14ac:dyDescent="0.25">
      <c r="D1" s="4"/>
      <c r="F1" s="4"/>
      <c r="H1" s="4"/>
      <c r="T1" s="96" t="s">
        <v>82</v>
      </c>
      <c r="U1" s="96"/>
      <c r="V1" s="96"/>
      <c r="W1" s="96"/>
    </row>
    <row r="2" spans="1:23" ht="16.5" customHeight="1" x14ac:dyDescent="0.25">
      <c r="D2" s="4"/>
      <c r="F2" s="4"/>
      <c r="H2" s="4"/>
      <c r="L2" s="3"/>
      <c r="M2" s="3"/>
      <c r="N2" s="3"/>
      <c r="O2" s="3"/>
      <c r="P2" s="3"/>
      <c r="Q2" s="3"/>
    </row>
    <row r="3" spans="1:23" ht="78.75" customHeight="1" x14ac:dyDescent="0.25">
      <c r="B3" s="98" t="s">
        <v>81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16.5" customHeight="1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3" s="6" customFormat="1" ht="15" customHeight="1" x14ac:dyDescent="0.3">
      <c r="A5" s="5"/>
      <c r="B5" s="99" t="s">
        <v>0</v>
      </c>
      <c r="C5" s="100" t="s">
        <v>1</v>
      </c>
      <c r="D5" s="101" t="s">
        <v>2</v>
      </c>
      <c r="E5" s="100" t="s">
        <v>2</v>
      </c>
      <c r="F5" s="101" t="s">
        <v>3</v>
      </c>
      <c r="G5" s="100" t="s">
        <v>4</v>
      </c>
      <c r="H5" s="102" t="s">
        <v>5</v>
      </c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s="6" customFormat="1" ht="17.25" x14ac:dyDescent="0.3">
      <c r="A6" s="5"/>
      <c r="B6" s="99"/>
      <c r="C6" s="100"/>
      <c r="D6" s="101"/>
      <c r="E6" s="100"/>
      <c r="F6" s="101"/>
      <c r="G6" s="100"/>
      <c r="H6" s="102"/>
      <c r="I6" s="100" t="s">
        <v>7</v>
      </c>
      <c r="J6" s="100"/>
      <c r="K6" s="100"/>
      <c r="L6" s="100" t="s">
        <v>8</v>
      </c>
      <c r="M6" s="100"/>
      <c r="N6" s="100"/>
      <c r="O6" s="100" t="s">
        <v>9</v>
      </c>
      <c r="P6" s="100"/>
      <c r="Q6" s="100"/>
      <c r="R6" s="100" t="s">
        <v>10</v>
      </c>
      <c r="S6" s="100"/>
      <c r="T6" s="100"/>
      <c r="U6" s="100" t="s">
        <v>11</v>
      </c>
      <c r="V6" s="100"/>
      <c r="W6" s="100"/>
    </row>
    <row r="7" spans="1:23" s="6" customFormat="1" ht="66" x14ac:dyDescent="0.3">
      <c r="A7" s="5"/>
      <c r="B7" s="99"/>
      <c r="C7" s="100"/>
      <c r="D7" s="91" t="s">
        <v>12</v>
      </c>
      <c r="E7" s="90" t="s">
        <v>13</v>
      </c>
      <c r="F7" s="91" t="s">
        <v>14</v>
      </c>
      <c r="G7" s="90" t="s">
        <v>14</v>
      </c>
      <c r="H7" s="92" t="s">
        <v>15</v>
      </c>
      <c r="I7" s="7" t="s">
        <v>16</v>
      </c>
      <c r="J7" s="7" t="s">
        <v>17</v>
      </c>
      <c r="K7" s="7" t="s">
        <v>18</v>
      </c>
      <c r="L7" s="7" t="s">
        <v>16</v>
      </c>
      <c r="M7" s="7" t="s">
        <v>17</v>
      </c>
      <c r="N7" s="7" t="s">
        <v>18</v>
      </c>
      <c r="O7" s="7" t="s">
        <v>16</v>
      </c>
      <c r="P7" s="7" t="s">
        <v>17</v>
      </c>
      <c r="Q7" s="7" t="s">
        <v>18</v>
      </c>
      <c r="R7" s="7" t="s">
        <v>16</v>
      </c>
      <c r="S7" s="7" t="s">
        <v>17</v>
      </c>
      <c r="T7" s="7" t="s">
        <v>18</v>
      </c>
      <c r="U7" s="7" t="s">
        <v>16</v>
      </c>
      <c r="V7" s="7" t="s">
        <v>17</v>
      </c>
      <c r="W7" s="7" t="s">
        <v>18</v>
      </c>
    </row>
    <row r="8" spans="1:23" s="1" customFormat="1" ht="63" x14ac:dyDescent="0.25">
      <c r="B8" s="8" t="s">
        <v>19</v>
      </c>
      <c r="C8" s="93"/>
      <c r="D8" s="9"/>
      <c r="E8" s="93"/>
      <c r="F8" s="9"/>
      <c r="G8" s="10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s="12" customFormat="1" ht="17.25" customHeight="1" x14ac:dyDescent="0.25">
      <c r="B9" s="13" t="s">
        <v>20</v>
      </c>
      <c r="C9" s="10" t="s">
        <v>21</v>
      </c>
      <c r="D9" s="14">
        <f>D13+D37+D93+D107</f>
        <v>21902605</v>
      </c>
      <c r="E9" s="10">
        <f>E13+E37+E93+E107</f>
        <v>25762214</v>
      </c>
      <c r="F9" s="14">
        <f>F13+F37+F93+F107</f>
        <v>25772976</v>
      </c>
      <c r="G9" s="10">
        <f t="shared" ref="G9:W9" si="0">G13+G37+G93+G107+G115</f>
        <v>24436275.699999999</v>
      </c>
      <c r="H9" s="11">
        <f t="shared" si="0"/>
        <v>24436275.699983988</v>
      </c>
      <c r="I9" s="10">
        <f t="shared" si="0"/>
        <v>24700592.598086987</v>
      </c>
      <c r="J9" s="10">
        <f t="shared" si="0"/>
        <v>25086035.667445958</v>
      </c>
      <c r="K9" s="10">
        <f t="shared" si="0"/>
        <v>25445716.339161936</v>
      </c>
      <c r="L9" s="10">
        <f t="shared" si="0"/>
        <v>25060775.119229686</v>
      </c>
      <c r="M9" s="10">
        <f t="shared" si="0"/>
        <v>25852092.157086696</v>
      </c>
      <c r="N9" s="10">
        <f t="shared" si="0"/>
        <v>26634521.274314076</v>
      </c>
      <c r="O9" s="10">
        <f t="shared" si="0"/>
        <v>25376676.146191105</v>
      </c>
      <c r="P9" s="10">
        <f t="shared" si="0"/>
        <v>26603578.340527434</v>
      </c>
      <c r="Q9" s="10">
        <f t="shared" si="0"/>
        <v>27902619.031595763</v>
      </c>
      <c r="R9" s="10">
        <f t="shared" si="0"/>
        <v>25744927.450665951</v>
      </c>
      <c r="S9" s="10">
        <f t="shared" si="0"/>
        <v>27362281.926515631</v>
      </c>
      <c r="T9" s="10">
        <f t="shared" si="0"/>
        <v>29055433.345757745</v>
      </c>
      <c r="U9" s="10">
        <f t="shared" si="0"/>
        <v>26121369.198548961</v>
      </c>
      <c r="V9" s="10">
        <f t="shared" si="0"/>
        <v>28121447.620879591</v>
      </c>
      <c r="W9" s="10">
        <f t="shared" si="0"/>
        <v>30221638.735343378</v>
      </c>
    </row>
    <row r="10" spans="1:23" s="1" customFormat="1" ht="17.25" customHeight="1" x14ac:dyDescent="0.25">
      <c r="B10" s="8" t="s">
        <v>22</v>
      </c>
      <c r="C10" s="93" t="s">
        <v>23</v>
      </c>
      <c r="D10" s="9">
        <v>107.8</v>
      </c>
      <c r="E10" s="93">
        <v>107.3</v>
      </c>
      <c r="F10" s="9">
        <f>F9/E9*100</f>
        <v>100.04177435992108</v>
      </c>
      <c r="G10" s="10">
        <f>G9/E9*100</f>
        <v>94.85316634665017</v>
      </c>
      <c r="H10" s="11">
        <f>H9/G9*100</f>
        <v>99.999999999934474</v>
      </c>
      <c r="I10" s="10">
        <f>I9/H9*100</f>
        <v>101.08165786533164</v>
      </c>
      <c r="J10" s="10">
        <f>J9/H9*100</f>
        <v>102.65899753071781</v>
      </c>
      <c r="K10" s="10">
        <f>K9/H9*100</f>
        <v>104.13091033826652</v>
      </c>
      <c r="L10" s="10">
        <f>L9/I9*100</f>
        <v>101.45819384580513</v>
      </c>
      <c r="M10" s="10">
        <f>M9/J9*100</f>
        <v>103.05371681598479</v>
      </c>
      <c r="N10" s="10">
        <f>N9/K9*100</f>
        <v>104.67192559763987</v>
      </c>
      <c r="O10" s="10">
        <f t="shared" ref="O10:W10" si="1">O9/L9*100</f>
        <v>101.2605397297509</v>
      </c>
      <c r="P10" s="10">
        <f t="shared" si="1"/>
        <v>102.90686795820794</v>
      </c>
      <c r="Q10" s="10">
        <f t="shared" si="1"/>
        <v>104.76110587542125</v>
      </c>
      <c r="R10" s="10">
        <f t="shared" si="1"/>
        <v>101.45114081274241</v>
      </c>
      <c r="S10" s="10">
        <f t="shared" si="1"/>
        <v>102.85188547298691</v>
      </c>
      <c r="T10" s="10">
        <f t="shared" si="1"/>
        <v>104.13156310831101</v>
      </c>
      <c r="U10" s="10">
        <f t="shared" si="1"/>
        <v>101.46219774207705</v>
      </c>
      <c r="V10" s="10">
        <f t="shared" si="1"/>
        <v>102.77449701162638</v>
      </c>
      <c r="W10" s="10">
        <f t="shared" si="1"/>
        <v>104.01372567983367</v>
      </c>
    </row>
    <row r="11" spans="1:23" s="12" customFormat="1" ht="17.25" customHeight="1" x14ac:dyDescent="0.25">
      <c r="B11" s="13" t="s">
        <v>24</v>
      </c>
      <c r="C11" s="10" t="s">
        <v>21</v>
      </c>
      <c r="D11" s="14">
        <f>D15+D39+D95+D109</f>
        <v>21902605</v>
      </c>
      <c r="E11" s="10">
        <f>E15+E39+E95+E109</f>
        <v>25762214</v>
      </c>
      <c r="F11" s="14">
        <v>26774301</v>
      </c>
      <c r="G11" s="10">
        <f t="shared" ref="G11:W11" si="2">G15+G39+G95+G109+G117</f>
        <v>24436275.699999999</v>
      </c>
      <c r="H11" s="11">
        <f t="shared" si="2"/>
        <v>25348492.125378877</v>
      </c>
      <c r="I11" s="10">
        <f t="shared" si="2"/>
        <v>26599173.213413954</v>
      </c>
      <c r="J11" s="10">
        <f t="shared" si="2"/>
        <v>26889098.540109873</v>
      </c>
      <c r="K11" s="10">
        <f t="shared" si="2"/>
        <v>27221771.287677169</v>
      </c>
      <c r="L11" s="10">
        <f t="shared" si="2"/>
        <v>28017209.303879283</v>
      </c>
      <c r="M11" s="10">
        <f t="shared" si="2"/>
        <v>28671588.960535198</v>
      </c>
      <c r="N11" s="10">
        <f t="shared" si="2"/>
        <v>29407248.078167211</v>
      </c>
      <c r="O11" s="10">
        <f t="shared" si="2"/>
        <v>29470288.094783295</v>
      </c>
      <c r="P11" s="10">
        <f t="shared" si="2"/>
        <v>30581057.701060224</v>
      </c>
      <c r="Q11" s="10">
        <f t="shared" si="2"/>
        <v>31850109.093484364</v>
      </c>
      <c r="R11" s="10">
        <f t="shared" si="2"/>
        <v>31270315.619659174</v>
      </c>
      <c r="S11" s="10">
        <f t="shared" si="2"/>
        <v>32798111.890919987</v>
      </c>
      <c r="T11" s="10">
        <f t="shared" si="2"/>
        <v>34524626.473903634</v>
      </c>
      <c r="U11" s="10">
        <f t="shared" si="2"/>
        <v>33158576.558393773</v>
      </c>
      <c r="V11" s="10">
        <f t="shared" si="2"/>
        <v>35192167.508963987</v>
      </c>
      <c r="W11" s="10">
        <f t="shared" si="2"/>
        <v>37368179.138530239</v>
      </c>
    </row>
    <row r="12" spans="1:23" ht="47.25" x14ac:dyDescent="0.3">
      <c r="A12" s="4"/>
      <c r="B12" s="15" t="s">
        <v>25</v>
      </c>
      <c r="C12" s="94"/>
      <c r="D12" s="95"/>
      <c r="E12" s="94"/>
      <c r="F12" s="95"/>
      <c r="G12" s="16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12" customFormat="1" ht="56.25" x14ac:dyDescent="0.25">
      <c r="B13" s="19" t="s">
        <v>26</v>
      </c>
      <c r="C13" s="10" t="s">
        <v>21</v>
      </c>
      <c r="D13" s="14">
        <f>D17+D21+D24+D27+D30</f>
        <v>5665640</v>
      </c>
      <c r="E13" s="10">
        <f>E17+E21+E24+E27+E30+E33</f>
        <v>5942335</v>
      </c>
      <c r="F13" s="14">
        <f>F17+F21+F24+F27+F30</f>
        <v>6423955</v>
      </c>
      <c r="G13" s="10">
        <f>G17+G21+G24+G27+G30+G33</f>
        <v>6761107.5999999996</v>
      </c>
      <c r="H13" s="11">
        <f>H17+H21+H24+H27+H30+H33</f>
        <v>6890137.1050000004</v>
      </c>
      <c r="I13" s="10">
        <f t="shared" ref="I13:W13" si="3">I17+I21+I24+I27+I30+I33</f>
        <v>7035137.5872569997</v>
      </c>
      <c r="J13" s="10">
        <f t="shared" si="3"/>
        <v>7226158.9983720006</v>
      </c>
      <c r="K13" s="10">
        <f t="shared" si="3"/>
        <v>7410076.819778</v>
      </c>
      <c r="L13" s="10">
        <f t="shared" si="3"/>
        <v>7235670.2573215375</v>
      </c>
      <c r="M13" s="10">
        <f t="shared" si="3"/>
        <v>7629868.326628332</v>
      </c>
      <c r="N13" s="10">
        <f t="shared" si="3"/>
        <v>8078575.7718466474</v>
      </c>
      <c r="O13" s="10">
        <f t="shared" si="3"/>
        <v>7376016.0991898999</v>
      </c>
      <c r="P13" s="10">
        <f t="shared" si="3"/>
        <v>7984321.0302245682</v>
      </c>
      <c r="Q13" s="10">
        <f t="shared" si="3"/>
        <v>8754980.1703530066</v>
      </c>
      <c r="R13" s="10">
        <f t="shared" si="3"/>
        <v>7547860.182822952</v>
      </c>
      <c r="S13" s="10">
        <f t="shared" si="3"/>
        <v>8312467.6217360925</v>
      </c>
      <c r="T13" s="10">
        <f t="shared" si="3"/>
        <v>9274849.1335740052</v>
      </c>
      <c r="U13" s="10">
        <f t="shared" si="3"/>
        <v>7720670.7237267848</v>
      </c>
      <c r="V13" s="10">
        <f t="shared" si="3"/>
        <v>8646712.2171402108</v>
      </c>
      <c r="W13" s="10">
        <f t="shared" si="3"/>
        <v>9806408.810243886</v>
      </c>
    </row>
    <row r="14" spans="1:23" s="1" customFormat="1" ht="16.5" x14ac:dyDescent="0.25">
      <c r="B14" s="20" t="s">
        <v>27</v>
      </c>
      <c r="C14" s="93" t="s">
        <v>23</v>
      </c>
      <c r="D14" s="9">
        <v>115.4</v>
      </c>
      <c r="E14" s="93">
        <f>E13/D13*100</f>
        <v>104.88373775954702</v>
      </c>
      <c r="F14" s="9">
        <v>108.1</v>
      </c>
      <c r="G14" s="10">
        <f>G13/F13*100</f>
        <v>105.24836490915644</v>
      </c>
      <c r="H14" s="11">
        <f>H13/G13*100</f>
        <v>101.90840780288721</v>
      </c>
      <c r="I14" s="10">
        <f>I13/H13*100</f>
        <v>102.10446439667761</v>
      </c>
      <c r="J14" s="10">
        <f>J13/H13*100</f>
        <v>104.87685351178509</v>
      </c>
      <c r="K14" s="10">
        <f>K13/H13*100</f>
        <v>107.54614468267536</v>
      </c>
      <c r="L14" s="10">
        <f>L13/I13*100</f>
        <v>102.85044418218301</v>
      </c>
      <c r="M14" s="10">
        <f>M13/J13*100</f>
        <v>105.58677616071392</v>
      </c>
      <c r="N14" s="10">
        <f>N13/K13*100</f>
        <v>109.02148477441391</v>
      </c>
      <c r="O14" s="10">
        <f t="shared" ref="O14:W14" si="4">O13/L13*100</f>
        <v>101.93963844229015</v>
      </c>
      <c r="P14" s="10">
        <f t="shared" si="4"/>
        <v>104.64559397911484</v>
      </c>
      <c r="Q14" s="10">
        <f t="shared" si="4"/>
        <v>108.37281740753843</v>
      </c>
      <c r="R14" s="10">
        <f t="shared" si="4"/>
        <v>102.32976828306985</v>
      </c>
      <c r="S14" s="10">
        <f t="shared" si="4"/>
        <v>104.10988724362822</v>
      </c>
      <c r="T14" s="10">
        <f t="shared" si="4"/>
        <v>105.93797990521364</v>
      </c>
      <c r="U14" s="10">
        <f t="shared" si="4"/>
        <v>102.2895302339742</v>
      </c>
      <c r="V14" s="10">
        <f t="shared" si="4"/>
        <v>104.02100327621258</v>
      </c>
      <c r="W14" s="10">
        <f t="shared" si="4"/>
        <v>105.73119485842297</v>
      </c>
    </row>
    <row r="15" spans="1:23" s="12" customFormat="1" ht="16.5" x14ac:dyDescent="0.25">
      <c r="B15" s="21" t="s">
        <v>28</v>
      </c>
      <c r="C15" s="10" t="s">
        <v>21</v>
      </c>
      <c r="D15" s="14">
        <f>D19+D23+D26+D29+D32</f>
        <v>5665640</v>
      </c>
      <c r="E15" s="10">
        <f>E19+E23+E26+E29+E32+E35</f>
        <v>5942335</v>
      </c>
      <c r="F15" s="14">
        <v>6630077</v>
      </c>
      <c r="G15" s="10">
        <f>G19+G23+G26+G29+G32+G35</f>
        <v>6761107.5999999996</v>
      </c>
      <c r="H15" s="11">
        <f t="shared" ref="H15:W15" si="5">H19+H23+H26+H29+H32+H35</f>
        <v>6940870.3086350011</v>
      </c>
      <c r="I15" s="10">
        <f t="shared" si="5"/>
        <v>7120683.3888062714</v>
      </c>
      <c r="J15" s="10">
        <f t="shared" si="5"/>
        <v>7299097.8973372811</v>
      </c>
      <c r="K15" s="10">
        <f t="shared" si="5"/>
        <v>7477202.3723470299</v>
      </c>
      <c r="L15" s="10">
        <f t="shared" si="5"/>
        <v>7387476.0898595937</v>
      </c>
      <c r="M15" s="10">
        <f t="shared" si="5"/>
        <v>7765633.8144620406</v>
      </c>
      <c r="N15" s="10">
        <f t="shared" si="5"/>
        <v>8197324.9025031831</v>
      </c>
      <c r="O15" s="10">
        <f t="shared" si="5"/>
        <v>7611453.7471772218</v>
      </c>
      <c r="P15" s="10">
        <f t="shared" si="5"/>
        <v>8196585.3649369432</v>
      </c>
      <c r="Q15" s="10">
        <f t="shared" si="5"/>
        <v>8942141.6069423743</v>
      </c>
      <c r="R15" s="10">
        <f t="shared" si="5"/>
        <v>8025760.7844304452</v>
      </c>
      <c r="S15" s="10">
        <f t="shared" si="5"/>
        <v>8742137.5263283383</v>
      </c>
      <c r="T15" s="10">
        <f t="shared" si="5"/>
        <v>9676282.1676734239</v>
      </c>
      <c r="U15" s="10">
        <f t="shared" si="5"/>
        <v>8403278.3041932415</v>
      </c>
      <c r="V15" s="10">
        <f t="shared" si="5"/>
        <v>9280755.7243446447</v>
      </c>
      <c r="W15" s="10">
        <f t="shared" si="5"/>
        <v>10420593.318634294</v>
      </c>
    </row>
    <row r="16" spans="1:23" ht="16.5" x14ac:dyDescent="0.25">
      <c r="B16" s="22" t="s">
        <v>29</v>
      </c>
      <c r="C16" s="94"/>
      <c r="D16" s="95"/>
      <c r="E16" s="94"/>
      <c r="F16" s="95"/>
      <c r="G16" s="18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s="25" customFormat="1" ht="31.5" x14ac:dyDescent="0.25">
      <c r="A17" s="97">
        <v>1</v>
      </c>
      <c r="B17" s="23" t="s">
        <v>30</v>
      </c>
      <c r="C17" s="18" t="s">
        <v>21</v>
      </c>
      <c r="D17" s="24">
        <v>69438</v>
      </c>
      <c r="E17" s="18">
        <v>77352</v>
      </c>
      <c r="F17" s="24">
        <v>79363</v>
      </c>
      <c r="G17" s="18">
        <v>95052</v>
      </c>
      <c r="H17" s="17">
        <f>G17*H18/100</f>
        <v>100089.75599999999</v>
      </c>
      <c r="I17" s="18">
        <f>H17*I18/100</f>
        <v>101090.65355999999</v>
      </c>
      <c r="J17" s="18">
        <f>H17*J18/100</f>
        <v>101791.281852</v>
      </c>
      <c r="K17" s="18">
        <f>H17*K18/100</f>
        <v>103092.44867999999</v>
      </c>
      <c r="L17" s="18">
        <f>I17*L18/100</f>
        <v>102404.83205627998</v>
      </c>
      <c r="M17" s="18">
        <f>J17*M18/100</f>
        <v>103928.89877089199</v>
      </c>
      <c r="N17" s="18">
        <f>K17*N18/100</f>
        <v>107009.96172983998</v>
      </c>
      <c r="O17" s="18">
        <f t="shared" ref="O17:W17" si="6">L17*O18/100</f>
        <v>104248.11903329301</v>
      </c>
      <c r="P17" s="18">
        <f t="shared" si="6"/>
        <v>107150.69463278964</v>
      </c>
      <c r="Q17" s="18">
        <f t="shared" si="6"/>
        <v>111611.39008422309</v>
      </c>
      <c r="R17" s="18">
        <f t="shared" si="6"/>
        <v>106437.32953299217</v>
      </c>
      <c r="S17" s="18">
        <f t="shared" si="6"/>
        <v>110900.96894493728</v>
      </c>
      <c r="T17" s="18">
        <f t="shared" si="6"/>
        <v>116857.12541818159</v>
      </c>
      <c r="U17" s="18">
        <f t="shared" si="6"/>
        <v>109098.26277131698</v>
      </c>
      <c r="V17" s="18">
        <f t="shared" si="6"/>
        <v>115226.10673378984</v>
      </c>
      <c r="W17" s="18">
        <f t="shared" si="6"/>
        <v>122933.69593992703</v>
      </c>
    </row>
    <row r="18" spans="1:23" ht="16.5" x14ac:dyDescent="0.25">
      <c r="A18" s="97"/>
      <c r="B18" s="26" t="s">
        <v>31</v>
      </c>
      <c r="C18" s="94" t="s">
        <v>23</v>
      </c>
      <c r="D18" s="27">
        <v>82.8</v>
      </c>
      <c r="E18" s="28">
        <v>106.3</v>
      </c>
      <c r="F18" s="27">
        <v>102.6</v>
      </c>
      <c r="G18" s="18">
        <v>118.3</v>
      </c>
      <c r="H18" s="17">
        <v>105.3</v>
      </c>
      <c r="I18" s="18">
        <v>101</v>
      </c>
      <c r="J18" s="18">
        <v>101.7</v>
      </c>
      <c r="K18" s="18">
        <v>103</v>
      </c>
      <c r="L18" s="18">
        <v>101.3</v>
      </c>
      <c r="M18" s="18">
        <v>102.1</v>
      </c>
      <c r="N18" s="18">
        <v>103.8</v>
      </c>
      <c r="O18" s="18">
        <v>101.8</v>
      </c>
      <c r="P18" s="18">
        <v>103.1</v>
      </c>
      <c r="Q18" s="18">
        <v>104.3</v>
      </c>
      <c r="R18" s="18">
        <v>102.1</v>
      </c>
      <c r="S18" s="18">
        <v>103.5</v>
      </c>
      <c r="T18" s="18">
        <v>104.7</v>
      </c>
      <c r="U18" s="18">
        <v>102.5</v>
      </c>
      <c r="V18" s="18">
        <v>103.9</v>
      </c>
      <c r="W18" s="18">
        <v>105.2</v>
      </c>
    </row>
    <row r="19" spans="1:23" s="25" customFormat="1" ht="16.5" x14ac:dyDescent="0.25">
      <c r="A19" s="97"/>
      <c r="B19" s="29" t="s">
        <v>28</v>
      </c>
      <c r="C19" s="18" t="s">
        <v>21</v>
      </c>
      <c r="D19" s="24">
        <v>69438</v>
      </c>
      <c r="E19" s="18">
        <v>77352</v>
      </c>
      <c r="F19" s="24">
        <v>82458</v>
      </c>
      <c r="G19" s="18">
        <v>95052</v>
      </c>
      <c r="H19" s="17">
        <f>G19*H18*H20/10000</f>
        <v>103292.62819199999</v>
      </c>
      <c r="I19" s="18">
        <f>H19*I18*I20/10000</f>
        <v>110167.78552445951</v>
      </c>
      <c r="J19" s="18">
        <f>H19*J18*J20/10000</f>
        <v>110511.13022056973</v>
      </c>
      <c r="K19" s="18">
        <f t="shared" ref="K19:W19" si="7">H19*K18*K20/10000</f>
        <v>111710.97738964799</v>
      </c>
      <c r="L19" s="18">
        <f t="shared" si="7"/>
        <v>117849.56487350902</v>
      </c>
      <c r="M19" s="18">
        <f t="shared" si="7"/>
        <v>118699.12088087217</v>
      </c>
      <c r="N19" s="18">
        <f t="shared" si="7"/>
        <v>121753.79425697734</v>
      </c>
      <c r="O19" s="18">
        <f t="shared" si="7"/>
        <v>126569.25417849993</v>
      </c>
      <c r="P19" s="18">
        <f t="shared" si="7"/>
        <v>128742.49089684452</v>
      </c>
      <c r="Q19" s="18">
        <f t="shared" si="7"/>
        <v>133465.65698793877</v>
      </c>
      <c r="R19" s="18">
        <f t="shared" si="7"/>
        <v>136463.93219315834</v>
      </c>
      <c r="S19" s="18">
        <f t="shared" si="7"/>
        <v>140443.89589445872</v>
      </c>
      <c r="T19" s="18">
        <f t="shared" si="7"/>
        <v>147144.68563828961</v>
      </c>
      <c r="U19" s="18">
        <f t="shared" si="7"/>
        <v>147988.31126687056</v>
      </c>
      <c r="V19" s="18">
        <f t="shared" si="7"/>
        <v>154092.79547306581</v>
      </c>
      <c r="W19" s="18">
        <f t="shared" si="7"/>
        <v>163310.00080251211</v>
      </c>
    </row>
    <row r="20" spans="1:23" s="35" customFormat="1" ht="15.75" hidden="1" customHeight="1" x14ac:dyDescent="0.25">
      <c r="A20" s="30"/>
      <c r="B20" s="31" t="s">
        <v>32</v>
      </c>
      <c r="C20" s="32"/>
      <c r="D20" s="33"/>
      <c r="E20" s="32">
        <v>104.3</v>
      </c>
      <c r="F20" s="33">
        <v>103.9</v>
      </c>
      <c r="G20" s="34">
        <v>103.9</v>
      </c>
      <c r="H20" s="17">
        <v>103.2</v>
      </c>
      <c r="I20" s="34">
        <v>105.6</v>
      </c>
      <c r="J20" s="34">
        <v>105.2</v>
      </c>
      <c r="K20" s="34">
        <v>105</v>
      </c>
      <c r="L20" s="34">
        <v>105.6</v>
      </c>
      <c r="M20" s="34">
        <v>105.2</v>
      </c>
      <c r="N20" s="34">
        <v>105</v>
      </c>
      <c r="O20" s="34">
        <v>105.5</v>
      </c>
      <c r="P20" s="34">
        <v>105.2</v>
      </c>
      <c r="Q20" s="34">
        <v>105.1</v>
      </c>
      <c r="R20" s="34">
        <v>105.6</v>
      </c>
      <c r="S20" s="34">
        <v>105.4</v>
      </c>
      <c r="T20" s="34">
        <v>105.3</v>
      </c>
      <c r="U20" s="34">
        <v>105.8</v>
      </c>
      <c r="V20" s="34">
        <v>105.6</v>
      </c>
      <c r="W20" s="34">
        <v>105.5</v>
      </c>
    </row>
    <row r="21" spans="1:23" s="25" customFormat="1" ht="31.5" x14ac:dyDescent="0.25">
      <c r="A21" s="97">
        <v>2</v>
      </c>
      <c r="B21" s="23" t="s">
        <v>33</v>
      </c>
      <c r="C21" s="18" t="s">
        <v>21</v>
      </c>
      <c r="D21" s="24">
        <v>3244400</v>
      </c>
      <c r="E21" s="18">
        <v>3200896.9</v>
      </c>
      <c r="F21" s="24">
        <v>3248910</v>
      </c>
      <c r="G21" s="18">
        <v>3259760.6</v>
      </c>
      <c r="H21" s="17">
        <f>G21*H22/100</f>
        <v>3308657.0090000005</v>
      </c>
      <c r="I21" s="18">
        <f>H21*I22/100</f>
        <v>3417842.6902970006</v>
      </c>
      <c r="J21" s="18">
        <f>H21*J22/100</f>
        <v>3573349.5697200005</v>
      </c>
      <c r="K21" s="18">
        <f t="shared" ref="K21:W21" si="8">H21*K22/100</f>
        <v>3712313.1640980006</v>
      </c>
      <c r="L21" s="18">
        <f t="shared" si="8"/>
        <v>3581899.1394312568</v>
      </c>
      <c r="M21" s="18">
        <f t="shared" si="8"/>
        <v>3902097.7301342404</v>
      </c>
      <c r="N21" s="18">
        <f t="shared" si="8"/>
        <v>4258023.1992204068</v>
      </c>
      <c r="O21" s="18">
        <f t="shared" si="8"/>
        <v>3689356.1136141946</v>
      </c>
      <c r="P21" s="18">
        <f t="shared" si="8"/>
        <v>4175244.5712436372</v>
      </c>
      <c r="Q21" s="18">
        <f t="shared" si="8"/>
        <v>4803050.1687206188</v>
      </c>
      <c r="R21" s="18">
        <f t="shared" si="8"/>
        <v>3800036.7970226202</v>
      </c>
      <c r="S21" s="18">
        <f t="shared" si="8"/>
        <v>4392357.2889483068</v>
      </c>
      <c r="T21" s="18">
        <f t="shared" si="8"/>
        <v>5129657.5801936211</v>
      </c>
      <c r="U21" s="18">
        <f t="shared" si="8"/>
        <v>3910237.8641362763</v>
      </c>
      <c r="V21" s="18">
        <f t="shared" si="8"/>
        <v>4611975.1533957217</v>
      </c>
      <c r="W21" s="18">
        <f t="shared" si="8"/>
        <v>5457955.6653260132</v>
      </c>
    </row>
    <row r="22" spans="1:23" ht="16.5" x14ac:dyDescent="0.25">
      <c r="A22" s="97"/>
      <c r="B22" s="26" t="s">
        <v>31</v>
      </c>
      <c r="C22" s="94" t="s">
        <v>23</v>
      </c>
      <c r="D22" s="95">
        <v>120.1</v>
      </c>
      <c r="E22" s="94">
        <v>99.2</v>
      </c>
      <c r="F22" s="95">
        <v>101.5</v>
      </c>
      <c r="G22" s="18">
        <v>101.8</v>
      </c>
      <c r="H22" s="17">
        <v>101.5</v>
      </c>
      <c r="I22" s="18">
        <v>103.3</v>
      </c>
      <c r="J22" s="18">
        <v>108</v>
      </c>
      <c r="K22" s="18">
        <v>112.2</v>
      </c>
      <c r="L22" s="18">
        <v>104.8</v>
      </c>
      <c r="M22" s="18">
        <v>109.2</v>
      </c>
      <c r="N22" s="18">
        <v>114.7</v>
      </c>
      <c r="O22" s="18">
        <v>103</v>
      </c>
      <c r="P22" s="18">
        <v>107</v>
      </c>
      <c r="Q22" s="18">
        <v>112.8</v>
      </c>
      <c r="R22" s="18">
        <v>103</v>
      </c>
      <c r="S22" s="18">
        <v>105.2</v>
      </c>
      <c r="T22" s="18">
        <v>106.8</v>
      </c>
      <c r="U22" s="18">
        <v>102.9</v>
      </c>
      <c r="V22" s="18">
        <v>105</v>
      </c>
      <c r="W22" s="18">
        <v>106.4</v>
      </c>
    </row>
    <row r="23" spans="1:23" s="25" customFormat="1" ht="16.5" x14ac:dyDescent="0.25">
      <c r="A23" s="97"/>
      <c r="B23" s="29" t="s">
        <v>28</v>
      </c>
      <c r="C23" s="18" t="s">
        <v>21</v>
      </c>
      <c r="D23" s="24">
        <v>3244400</v>
      </c>
      <c r="E23" s="18">
        <v>3200896.9</v>
      </c>
      <c r="F23" s="24">
        <v>3352875</v>
      </c>
      <c r="G23" s="18">
        <v>3259760.6</v>
      </c>
      <c r="H23" s="17">
        <f>G23*H22*H36/10000</f>
        <v>3331817.6080630007</v>
      </c>
      <c r="I23" s="18">
        <f>H23*I22*I36/10000</f>
        <v>3455534.6594855967</v>
      </c>
      <c r="J23" s="18">
        <f>H23*J22*J36/10000</f>
        <v>3605559.7427414572</v>
      </c>
      <c r="K23" s="18">
        <f t="shared" ref="K23:W23" si="9">H23*K22*K36/10000</f>
        <v>3742037.6556029334</v>
      </c>
      <c r="L23" s="18">
        <f t="shared" si="9"/>
        <v>3650371.5257260329</v>
      </c>
      <c r="M23" s="18">
        <f t="shared" si="9"/>
        <v>3964832.1377471872</v>
      </c>
      <c r="N23" s="18">
        <f t="shared" si="9"/>
        <v>4313577.7769314479</v>
      </c>
      <c r="O23" s="18">
        <f t="shared" si="9"/>
        <v>3797481.498212792</v>
      </c>
      <c r="P23" s="18">
        <f t="shared" si="9"/>
        <v>4276309.3504886059</v>
      </c>
      <c r="Q23" s="18">
        <f t="shared" si="9"/>
        <v>4894910.0267729443</v>
      </c>
      <c r="R23" s="18">
        <f t="shared" si="9"/>
        <v>4028748.1214539506</v>
      </c>
      <c r="S23" s="18">
        <f t="shared" si="9"/>
        <v>4606645.6951951506</v>
      </c>
      <c r="T23" s="18">
        <f t="shared" si="9"/>
        <v>5337546.9506739676</v>
      </c>
      <c r="U23" s="18">
        <f t="shared" si="9"/>
        <v>4240930.1987665668</v>
      </c>
      <c r="V23" s="18">
        <f t="shared" si="9"/>
        <v>4933717.5395540064</v>
      </c>
      <c r="W23" s="18">
        <f t="shared" si="9"/>
        <v>5781374.6547164097</v>
      </c>
    </row>
    <row r="24" spans="1:23" s="25" customFormat="1" ht="31.5" x14ac:dyDescent="0.25">
      <c r="A24" s="97">
        <v>3</v>
      </c>
      <c r="B24" s="23" t="s">
        <v>34</v>
      </c>
      <c r="C24" s="18" t="s">
        <v>21</v>
      </c>
      <c r="D24" s="24">
        <v>1704162</v>
      </c>
      <c r="E24" s="18">
        <v>1868814</v>
      </c>
      <c r="F24" s="24">
        <v>2205201</v>
      </c>
      <c r="G24" s="18">
        <v>2365475</v>
      </c>
      <c r="H24" s="17">
        <f>G24*H25/100</f>
        <v>2412784.5</v>
      </c>
      <c r="I24" s="18">
        <f>H24*I25/100</f>
        <v>2436912.3450000002</v>
      </c>
      <c r="J24" s="18">
        <f>H24*J25/100</f>
        <v>2461040.19</v>
      </c>
      <c r="K24" s="18">
        <f>H24*K25/100</f>
        <v>2485168.0350000001</v>
      </c>
      <c r="L24" s="18">
        <f>I24*L25/100</f>
        <v>2461281.4684500005</v>
      </c>
      <c r="M24" s="18">
        <f>J24*M25/100</f>
        <v>2510260.9937999998</v>
      </c>
      <c r="N24" s="18">
        <f>K24*N25/100</f>
        <v>2559723.0760500003</v>
      </c>
      <c r="O24" s="18">
        <f t="shared" ref="O24:W24" si="10">L24*O25/100</f>
        <v>2485894.2831345005</v>
      </c>
      <c r="P24" s="18">
        <f t="shared" si="10"/>
        <v>2560466.213676</v>
      </c>
      <c r="Q24" s="18">
        <f t="shared" si="10"/>
        <v>2636514.7683315002</v>
      </c>
      <c r="R24" s="18">
        <f t="shared" si="10"/>
        <v>2535612.1687971903</v>
      </c>
      <c r="S24" s="18">
        <f t="shared" si="10"/>
        <v>2637280.2000862802</v>
      </c>
      <c r="T24" s="18">
        <f t="shared" si="10"/>
        <v>2768340.5067480756</v>
      </c>
      <c r="U24" s="18">
        <f t="shared" si="10"/>
        <v>2586324.4121731343</v>
      </c>
      <c r="V24" s="18">
        <f t="shared" si="10"/>
        <v>2716398.6060888683</v>
      </c>
      <c r="W24" s="18">
        <f t="shared" si="10"/>
        <v>2906757.5320854797</v>
      </c>
    </row>
    <row r="25" spans="1:23" ht="16.5" x14ac:dyDescent="0.25">
      <c r="A25" s="97"/>
      <c r="B25" s="26" t="s">
        <v>31</v>
      </c>
      <c r="C25" s="94" t="s">
        <v>23</v>
      </c>
      <c r="D25" s="95">
        <v>123.9</v>
      </c>
      <c r="E25" s="94">
        <v>109.7</v>
      </c>
      <c r="F25" s="95">
        <v>118</v>
      </c>
      <c r="G25" s="18">
        <v>121.91</v>
      </c>
      <c r="H25" s="17">
        <v>102</v>
      </c>
      <c r="I25" s="18">
        <v>101</v>
      </c>
      <c r="J25" s="18">
        <v>102</v>
      </c>
      <c r="K25" s="18">
        <v>103</v>
      </c>
      <c r="L25" s="18">
        <v>101</v>
      </c>
      <c r="M25" s="18">
        <v>102</v>
      </c>
      <c r="N25" s="18">
        <v>103</v>
      </c>
      <c r="O25" s="18">
        <v>101</v>
      </c>
      <c r="P25" s="18">
        <v>102</v>
      </c>
      <c r="Q25" s="18">
        <v>103</v>
      </c>
      <c r="R25" s="18">
        <v>102</v>
      </c>
      <c r="S25" s="18">
        <v>103</v>
      </c>
      <c r="T25" s="18">
        <v>105</v>
      </c>
      <c r="U25" s="18">
        <v>102</v>
      </c>
      <c r="V25" s="18">
        <v>103</v>
      </c>
      <c r="W25" s="18">
        <v>105</v>
      </c>
    </row>
    <row r="26" spans="1:23" s="25" customFormat="1" ht="16.5" x14ac:dyDescent="0.25">
      <c r="A26" s="97"/>
      <c r="B26" s="29" t="s">
        <v>28</v>
      </c>
      <c r="C26" s="18" t="s">
        <v>21</v>
      </c>
      <c r="D26" s="24">
        <v>1704162</v>
      </c>
      <c r="E26" s="18">
        <v>1868814</v>
      </c>
      <c r="F26" s="24">
        <v>2275767</v>
      </c>
      <c r="G26" s="18">
        <v>2365475</v>
      </c>
      <c r="H26" s="17">
        <f>G26*H25*H36/10000</f>
        <v>2429673.9915</v>
      </c>
      <c r="I26" s="18">
        <f>H26*I36*I25/10000</f>
        <v>2463786.6143406602</v>
      </c>
      <c r="J26" s="18">
        <f>H26*J36*J25/10000</f>
        <v>2483224.0062726601</v>
      </c>
      <c r="K26" s="18">
        <f t="shared" ref="K26:W26" si="11">H26*K36*K25/10000</f>
        <v>2505066.7754562451</v>
      </c>
      <c r="L26" s="18">
        <f t="shared" si="11"/>
        <v>2508331.8763279393</v>
      </c>
      <c r="M26" s="18">
        <f t="shared" si="11"/>
        <v>2550618.7058028998</v>
      </c>
      <c r="N26" s="18">
        <f t="shared" si="11"/>
        <v>2593119.872613532</v>
      </c>
      <c r="O26" s="18">
        <f t="shared" si="11"/>
        <v>2558749.3470421308</v>
      </c>
      <c r="P26" s="18">
        <f t="shared" si="11"/>
        <v>2622444.1285583097</v>
      </c>
      <c r="Q26" s="18">
        <f t="shared" si="11"/>
        <v>2686938.9496046896</v>
      </c>
      <c r="R26" s="18">
        <f t="shared" si="11"/>
        <v>2688222.0640024627</v>
      </c>
      <c r="S26" s="18">
        <f t="shared" si="11"/>
        <v>2765944.2712730207</v>
      </c>
      <c r="T26" s="18">
        <f t="shared" si="11"/>
        <v>2880532.9009237071</v>
      </c>
      <c r="U26" s="18">
        <f t="shared" si="11"/>
        <v>2805052.1949040098</v>
      </c>
      <c r="V26" s="18">
        <f t="shared" si="11"/>
        <v>2905901.0513994354</v>
      </c>
      <c r="W26" s="18">
        <f t="shared" si="11"/>
        <v>3079001.6177973505</v>
      </c>
    </row>
    <row r="27" spans="1:23" s="25" customFormat="1" ht="31.5" x14ac:dyDescent="0.25">
      <c r="A27" s="97">
        <v>4</v>
      </c>
      <c r="B27" s="23" t="s">
        <v>35</v>
      </c>
      <c r="C27" s="18" t="s">
        <v>21</v>
      </c>
      <c r="D27" s="24">
        <v>483132.65</v>
      </c>
      <c r="E27" s="18">
        <v>621036.1</v>
      </c>
      <c r="F27" s="24">
        <v>683140</v>
      </c>
      <c r="G27" s="18">
        <v>866584</v>
      </c>
      <c r="H27" s="17">
        <f>G27*H28/100</f>
        <v>883915.68</v>
      </c>
      <c r="I27" s="18">
        <f>H27*I28/100</f>
        <v>892754.83680000005</v>
      </c>
      <c r="J27" s="18">
        <f>H27*J28/100</f>
        <v>901593.99360000005</v>
      </c>
      <c r="K27" s="18">
        <f t="shared" ref="K27:W27" si="12">H27*K28/100</f>
        <v>919272.30720000004</v>
      </c>
      <c r="L27" s="18">
        <f t="shared" si="12"/>
        <v>901682.38516800001</v>
      </c>
      <c r="M27" s="18">
        <f t="shared" si="12"/>
        <v>921429.06145920011</v>
      </c>
      <c r="N27" s="18">
        <f t="shared" si="12"/>
        <v>957881.74410240015</v>
      </c>
      <c r="O27" s="18">
        <f t="shared" si="12"/>
        <v>905289.11470867204</v>
      </c>
      <c r="P27" s="18">
        <f t="shared" si="12"/>
        <v>943543.35893422097</v>
      </c>
      <c r="Q27" s="18">
        <f t="shared" si="12"/>
        <v>1000028.5408429058</v>
      </c>
      <c r="R27" s="18">
        <f t="shared" si="12"/>
        <v>910720.84939692402</v>
      </c>
      <c r="S27" s="18">
        <f t="shared" si="12"/>
        <v>968075.48626651068</v>
      </c>
      <c r="T27" s="18">
        <f t="shared" si="12"/>
        <v>1046029.8537216793</v>
      </c>
      <c r="U27" s="18">
        <f t="shared" si="12"/>
        <v>918006.61619209941</v>
      </c>
      <c r="V27" s="18">
        <f t="shared" si="12"/>
        <v>995181.599881973</v>
      </c>
      <c r="W27" s="18">
        <f t="shared" si="12"/>
        <v>1096239.28670032</v>
      </c>
    </row>
    <row r="28" spans="1:23" ht="16.5" x14ac:dyDescent="0.25">
      <c r="A28" s="97"/>
      <c r="B28" s="26" t="s">
        <v>31</v>
      </c>
      <c r="C28" s="94" t="s">
        <v>23</v>
      </c>
      <c r="D28" s="95">
        <v>76.8</v>
      </c>
      <c r="E28" s="94">
        <v>128.5</v>
      </c>
      <c r="F28" s="95">
        <v>110</v>
      </c>
      <c r="G28" s="18">
        <f>G27/E27*100</f>
        <v>139.53842618810725</v>
      </c>
      <c r="H28" s="17">
        <v>102</v>
      </c>
      <c r="I28" s="18">
        <v>101</v>
      </c>
      <c r="J28" s="18">
        <v>102</v>
      </c>
      <c r="K28" s="18">
        <v>104</v>
      </c>
      <c r="L28" s="18">
        <v>101</v>
      </c>
      <c r="M28" s="18">
        <v>102.2</v>
      </c>
      <c r="N28" s="18">
        <v>104.2</v>
      </c>
      <c r="O28" s="18">
        <v>100.4</v>
      </c>
      <c r="P28" s="18">
        <v>102.4</v>
      </c>
      <c r="Q28" s="18">
        <v>104.4</v>
      </c>
      <c r="R28" s="18">
        <v>100.6</v>
      </c>
      <c r="S28" s="18">
        <v>102.6</v>
      </c>
      <c r="T28" s="18">
        <v>104.6</v>
      </c>
      <c r="U28" s="18">
        <v>100.8</v>
      </c>
      <c r="V28" s="18">
        <v>102.8</v>
      </c>
      <c r="W28" s="18">
        <v>104.8</v>
      </c>
    </row>
    <row r="29" spans="1:23" s="25" customFormat="1" ht="16.5" x14ac:dyDescent="0.25">
      <c r="A29" s="97"/>
      <c r="B29" s="29" t="s">
        <v>28</v>
      </c>
      <c r="C29" s="18" t="s">
        <v>21</v>
      </c>
      <c r="D29" s="36">
        <f>D27</f>
        <v>483132.65</v>
      </c>
      <c r="E29" s="37">
        <v>621036.1</v>
      </c>
      <c r="F29" s="36">
        <v>705000</v>
      </c>
      <c r="G29" s="37">
        <v>866584</v>
      </c>
      <c r="H29" s="38">
        <f>G29*H28*H36/10000</f>
        <v>890103.08976</v>
      </c>
      <c r="I29" s="18">
        <f>H29*I28*I36/10000</f>
        <v>902600.13714023051</v>
      </c>
      <c r="J29" s="18">
        <f>H29*J36*J28/10000</f>
        <v>909720.96185831027</v>
      </c>
      <c r="K29" s="18">
        <f t="shared" ref="K29:W29" si="13">H29*K36*K28/10000</f>
        <v>926632.92056375032</v>
      </c>
      <c r="L29" s="18">
        <f t="shared" si="13"/>
        <v>918919.14761972579</v>
      </c>
      <c r="M29" s="18">
        <f t="shared" si="13"/>
        <v>936242.96678032738</v>
      </c>
      <c r="N29" s="18">
        <f t="shared" si="13"/>
        <v>970379.26074356504</v>
      </c>
      <c r="O29" s="18">
        <f t="shared" si="13"/>
        <v>931820.7724523067</v>
      </c>
      <c r="P29" s="18">
        <f t="shared" si="13"/>
        <v>966382.50036691967</v>
      </c>
      <c r="Q29" s="18">
        <f t="shared" si="13"/>
        <v>1019154.4039055796</v>
      </c>
      <c r="R29" s="18">
        <f t="shared" si="13"/>
        <v>965534.04799963115</v>
      </c>
      <c r="S29" s="18">
        <f t="shared" si="13"/>
        <v>1015304.6480654945</v>
      </c>
      <c r="T29" s="18">
        <f t="shared" si="13"/>
        <v>1088422.2521214262</v>
      </c>
      <c r="U29" s="18">
        <f t="shared" si="13"/>
        <v>995643.26175245154</v>
      </c>
      <c r="V29" s="18">
        <f t="shared" si="13"/>
        <v>1064607.8417755549</v>
      </c>
      <c r="W29" s="18">
        <f t="shared" si="13"/>
        <v>1161198.5175872731</v>
      </c>
    </row>
    <row r="30" spans="1:23" s="25" customFormat="1" ht="31.5" x14ac:dyDescent="0.25">
      <c r="A30" s="97">
        <v>5</v>
      </c>
      <c r="B30" s="23" t="s">
        <v>36</v>
      </c>
      <c r="C30" s="18" t="s">
        <v>21</v>
      </c>
      <c r="D30" s="24">
        <v>164507.35</v>
      </c>
      <c r="E30" s="18">
        <v>174236</v>
      </c>
      <c r="F30" s="24">
        <v>207341</v>
      </c>
      <c r="G30" s="18">
        <v>174236</v>
      </c>
      <c r="H30" s="17">
        <f>G30*H31/100</f>
        <v>184690.16</v>
      </c>
      <c r="I30" s="18">
        <f>H30*I31/100</f>
        <v>186537.06160000002</v>
      </c>
      <c r="J30" s="18">
        <f>H30*J31/100</f>
        <v>188383.9632</v>
      </c>
      <c r="K30" s="18">
        <f t="shared" ref="K30:W30" si="14">H30*K31/100</f>
        <v>190230.86480000001</v>
      </c>
      <c r="L30" s="18">
        <f t="shared" si="14"/>
        <v>188402.43221599999</v>
      </c>
      <c r="M30" s="18">
        <f t="shared" si="14"/>
        <v>192151.64246399998</v>
      </c>
      <c r="N30" s="18">
        <f t="shared" si="14"/>
        <v>195937.790744</v>
      </c>
      <c r="O30" s="18">
        <f t="shared" si="14"/>
        <v>191228.46869923998</v>
      </c>
      <c r="P30" s="18">
        <f t="shared" si="14"/>
        <v>197916.19173791996</v>
      </c>
      <c r="Q30" s="18">
        <f t="shared" si="14"/>
        <v>203775.30237376</v>
      </c>
      <c r="R30" s="18">
        <f t="shared" si="14"/>
        <v>195053.0380732248</v>
      </c>
      <c r="S30" s="18">
        <f t="shared" si="14"/>
        <v>203853.67749005757</v>
      </c>
      <c r="T30" s="18">
        <f t="shared" si="14"/>
        <v>213964.06749244803</v>
      </c>
      <c r="U30" s="18">
        <f t="shared" si="14"/>
        <v>197003.56845395706</v>
      </c>
      <c r="V30" s="18">
        <f t="shared" si="14"/>
        <v>207930.75103985873</v>
      </c>
      <c r="W30" s="18">
        <f t="shared" si="14"/>
        <v>222522.63019214594</v>
      </c>
    </row>
    <row r="31" spans="1:23" s="42" customFormat="1" ht="16.5" x14ac:dyDescent="0.25">
      <c r="A31" s="97"/>
      <c r="B31" s="39" t="s">
        <v>31</v>
      </c>
      <c r="C31" s="40" t="s">
        <v>23</v>
      </c>
      <c r="D31" s="41">
        <v>56.6</v>
      </c>
      <c r="E31" s="40">
        <v>106</v>
      </c>
      <c r="F31" s="41">
        <v>119</v>
      </c>
      <c r="G31" s="18">
        <v>105.91</v>
      </c>
      <c r="H31" s="17">
        <v>106</v>
      </c>
      <c r="I31" s="18">
        <v>101</v>
      </c>
      <c r="J31" s="18">
        <v>102</v>
      </c>
      <c r="K31" s="18">
        <v>103</v>
      </c>
      <c r="L31" s="18">
        <v>101</v>
      </c>
      <c r="M31" s="18">
        <v>102</v>
      </c>
      <c r="N31" s="18">
        <v>103</v>
      </c>
      <c r="O31" s="18">
        <v>101.5</v>
      </c>
      <c r="P31" s="18">
        <v>103</v>
      </c>
      <c r="Q31" s="18">
        <v>104</v>
      </c>
      <c r="R31" s="18">
        <v>102</v>
      </c>
      <c r="S31" s="18">
        <v>103</v>
      </c>
      <c r="T31" s="18">
        <v>105</v>
      </c>
      <c r="U31" s="18">
        <v>101</v>
      </c>
      <c r="V31" s="18">
        <v>102</v>
      </c>
      <c r="W31" s="18">
        <v>104</v>
      </c>
    </row>
    <row r="32" spans="1:23" s="25" customFormat="1" ht="16.5" x14ac:dyDescent="0.25">
      <c r="A32" s="97"/>
      <c r="B32" s="29" t="s">
        <v>28</v>
      </c>
      <c r="C32" s="18" t="s">
        <v>21</v>
      </c>
      <c r="D32" s="36">
        <f>D30</f>
        <v>164507.35</v>
      </c>
      <c r="E32" s="37">
        <v>174236</v>
      </c>
      <c r="F32" s="36">
        <v>213976</v>
      </c>
      <c r="G32" s="37">
        <v>174236</v>
      </c>
      <c r="H32" s="38">
        <f>G32*H31*H36/10000</f>
        <v>185982.99111999999</v>
      </c>
      <c r="I32" s="18">
        <f>H32*I36*I31/10000</f>
        <v>188594.19231532482</v>
      </c>
      <c r="J32" s="18">
        <f>H32*J36*J31/10000</f>
        <v>190082.05624428479</v>
      </c>
      <c r="K32" s="18">
        <f t="shared" ref="K32:W32" si="15">H32*K36*K31/10000</f>
        <v>191754.04333445357</v>
      </c>
      <c r="L32" s="18">
        <f t="shared" si="15"/>
        <v>192003.97531238588</v>
      </c>
      <c r="M32" s="18">
        <f t="shared" si="15"/>
        <v>195240.88325075468</v>
      </c>
      <c r="N32" s="18">
        <f t="shared" si="15"/>
        <v>198494.19795765961</v>
      </c>
      <c r="O32" s="18">
        <f t="shared" si="15"/>
        <v>196832.87529149238</v>
      </c>
      <c r="P32" s="18">
        <f t="shared" si="15"/>
        <v>202706.89462626356</v>
      </c>
      <c r="Q32" s="18">
        <f t="shared" si="15"/>
        <v>207672.56967122175</v>
      </c>
      <c r="R32" s="18">
        <f t="shared" si="15"/>
        <v>206792.61878124191</v>
      </c>
      <c r="S32" s="18">
        <f t="shared" si="15"/>
        <v>213799.01590021272</v>
      </c>
      <c r="T32" s="18">
        <f t="shared" si="15"/>
        <v>222635.37831603328</v>
      </c>
      <c r="U32" s="18">
        <f t="shared" si="15"/>
        <v>213664.33750334257</v>
      </c>
      <c r="V32" s="18">
        <f t="shared" si="15"/>
        <v>222436.49614258131</v>
      </c>
      <c r="W32" s="18">
        <f t="shared" si="15"/>
        <v>235708.52773075076</v>
      </c>
    </row>
    <row r="33" spans="1:23" s="45" customFormat="1" ht="31.5" hidden="1" x14ac:dyDescent="0.25">
      <c r="A33" s="103">
        <v>20</v>
      </c>
      <c r="B33" s="43" t="s">
        <v>37</v>
      </c>
      <c r="C33" s="24" t="s">
        <v>21</v>
      </c>
      <c r="D33" s="24"/>
      <c r="E33" s="24"/>
      <c r="F33" s="24"/>
      <c r="G33" s="24">
        <f>E33*G34/100</f>
        <v>0</v>
      </c>
      <c r="H33" s="44">
        <f>G33*H34/100</f>
        <v>0</v>
      </c>
      <c r="I33" s="24">
        <f>H33*I34/100</f>
        <v>0</v>
      </c>
      <c r="J33" s="24">
        <f>H33*J34/100</f>
        <v>0</v>
      </c>
      <c r="K33" s="24">
        <f t="shared" ref="K33:W33" si="16">H33*K34/100</f>
        <v>0</v>
      </c>
      <c r="L33" s="24">
        <f t="shared" si="16"/>
        <v>0</v>
      </c>
      <c r="M33" s="24">
        <f t="shared" si="16"/>
        <v>0</v>
      </c>
      <c r="N33" s="24">
        <f t="shared" si="16"/>
        <v>0</v>
      </c>
      <c r="O33" s="24">
        <f t="shared" si="16"/>
        <v>0</v>
      </c>
      <c r="P33" s="24">
        <f t="shared" si="16"/>
        <v>0</v>
      </c>
      <c r="Q33" s="24">
        <f t="shared" si="16"/>
        <v>0</v>
      </c>
      <c r="R33" s="24">
        <f t="shared" si="16"/>
        <v>0</v>
      </c>
      <c r="S33" s="24">
        <f t="shared" si="16"/>
        <v>0</v>
      </c>
      <c r="T33" s="24">
        <f t="shared" si="16"/>
        <v>0</v>
      </c>
      <c r="U33" s="24">
        <f t="shared" si="16"/>
        <v>0</v>
      </c>
      <c r="V33" s="24">
        <f t="shared" si="16"/>
        <v>0</v>
      </c>
      <c r="W33" s="24">
        <f t="shared" si="16"/>
        <v>0</v>
      </c>
    </row>
    <row r="34" spans="1:23" s="47" customFormat="1" ht="16.5" hidden="1" x14ac:dyDescent="0.25">
      <c r="A34" s="103"/>
      <c r="B34" s="46" t="s">
        <v>31</v>
      </c>
      <c r="C34" s="95" t="s">
        <v>23</v>
      </c>
      <c r="D34" s="95"/>
      <c r="E34" s="95"/>
      <c r="F34" s="95"/>
      <c r="G34" s="24"/>
      <c r="H34" s="44"/>
      <c r="I34" s="24">
        <v>100</v>
      </c>
      <c r="J34" s="24">
        <v>101</v>
      </c>
      <c r="K34" s="24">
        <v>102</v>
      </c>
      <c r="L34" s="24">
        <v>100.3</v>
      </c>
      <c r="M34" s="24">
        <v>101.3</v>
      </c>
      <c r="N34" s="24">
        <v>102.3</v>
      </c>
      <c r="O34" s="24">
        <v>100.5</v>
      </c>
      <c r="P34" s="24">
        <v>101.5</v>
      </c>
      <c r="Q34" s="24">
        <v>102.5</v>
      </c>
      <c r="R34" s="24">
        <v>100.5</v>
      </c>
      <c r="S34" s="24">
        <v>101.5</v>
      </c>
      <c r="T34" s="24">
        <v>102.5</v>
      </c>
      <c r="U34" s="24">
        <v>100.5</v>
      </c>
      <c r="V34" s="24">
        <v>101.5</v>
      </c>
      <c r="W34" s="24">
        <v>102.5</v>
      </c>
    </row>
    <row r="35" spans="1:23" s="50" customFormat="1" ht="18.75" hidden="1" customHeight="1" x14ac:dyDescent="0.25">
      <c r="A35" s="103"/>
      <c r="B35" s="48" t="s">
        <v>28</v>
      </c>
      <c r="C35" s="36" t="s">
        <v>21</v>
      </c>
      <c r="D35" s="36"/>
      <c r="E35" s="36"/>
      <c r="F35" s="36"/>
      <c r="G35" s="36">
        <f>E35*G34*G36/10000</f>
        <v>0</v>
      </c>
      <c r="H35" s="49">
        <f>H34*G35*H36/10000</f>
        <v>0</v>
      </c>
      <c r="I35" s="36">
        <f>I34*H35*I36/10000</f>
        <v>0</v>
      </c>
      <c r="J35" s="36">
        <f>H35*J34*J36/10000</f>
        <v>0</v>
      </c>
      <c r="K35" s="36">
        <f>K34*H35*K36/10000</f>
        <v>0</v>
      </c>
      <c r="L35" s="36">
        <f>I35*L36*L34/10000</f>
        <v>0</v>
      </c>
      <c r="M35" s="36">
        <f t="shared" ref="M35:W35" si="17">J35*M36*M34/10000</f>
        <v>0</v>
      </c>
      <c r="N35" s="36">
        <f t="shared" si="17"/>
        <v>0</v>
      </c>
      <c r="O35" s="36">
        <f t="shared" si="17"/>
        <v>0</v>
      </c>
      <c r="P35" s="36">
        <f t="shared" si="17"/>
        <v>0</v>
      </c>
      <c r="Q35" s="36">
        <f t="shared" si="17"/>
        <v>0</v>
      </c>
      <c r="R35" s="36">
        <f t="shared" si="17"/>
        <v>0</v>
      </c>
      <c r="S35" s="36">
        <f t="shared" si="17"/>
        <v>0</v>
      </c>
      <c r="T35" s="36">
        <f t="shared" si="17"/>
        <v>0</v>
      </c>
      <c r="U35" s="36">
        <f t="shared" si="17"/>
        <v>0</v>
      </c>
      <c r="V35" s="36">
        <f>S35*V36*V34/10000</f>
        <v>0</v>
      </c>
      <c r="W35" s="36">
        <f t="shared" si="17"/>
        <v>0</v>
      </c>
    </row>
    <row r="36" spans="1:23" s="53" customFormat="1" ht="25.5" hidden="1" customHeight="1" x14ac:dyDescent="0.25">
      <c r="A36" s="51"/>
      <c r="B36" s="52" t="s">
        <v>38</v>
      </c>
      <c r="C36" s="32"/>
      <c r="D36" s="33"/>
      <c r="E36" s="32">
        <v>104</v>
      </c>
      <c r="F36" s="33">
        <v>103.2</v>
      </c>
      <c r="G36" s="34">
        <v>103.2</v>
      </c>
      <c r="H36" s="17">
        <v>100.7</v>
      </c>
      <c r="I36" s="34">
        <v>100.4</v>
      </c>
      <c r="J36" s="34">
        <v>100.2</v>
      </c>
      <c r="K36" s="34">
        <v>100.1</v>
      </c>
      <c r="L36" s="34">
        <v>100.8</v>
      </c>
      <c r="M36" s="34">
        <v>100.7</v>
      </c>
      <c r="N36" s="34">
        <v>100.5</v>
      </c>
      <c r="O36" s="34">
        <v>101</v>
      </c>
      <c r="P36" s="34">
        <v>100.8</v>
      </c>
      <c r="Q36" s="34">
        <v>100.6</v>
      </c>
      <c r="R36" s="34">
        <v>103</v>
      </c>
      <c r="S36" s="34">
        <v>102.4</v>
      </c>
      <c r="T36" s="34">
        <v>102.1</v>
      </c>
      <c r="U36" s="34">
        <v>102.3</v>
      </c>
      <c r="V36" s="34">
        <v>102</v>
      </c>
      <c r="W36" s="34">
        <v>101.8</v>
      </c>
    </row>
    <row r="37" spans="1:23" s="12" customFormat="1" ht="36" customHeight="1" x14ac:dyDescent="0.25">
      <c r="B37" s="19" t="s">
        <v>39</v>
      </c>
      <c r="C37" s="10" t="s">
        <v>21</v>
      </c>
      <c r="D37" s="14">
        <f>D40+D57+D68+D82</f>
        <v>15113068</v>
      </c>
      <c r="E37" s="10">
        <f>E40+E57+E68+E82</f>
        <v>18660590</v>
      </c>
      <c r="F37" s="14">
        <v>18200382</v>
      </c>
      <c r="G37" s="10">
        <f t="shared" ref="G37:W37" si="18">G40+G57+G68+G82</f>
        <v>14617529.800000001</v>
      </c>
      <c r="H37" s="11">
        <f t="shared" si="18"/>
        <v>14745775.734999999</v>
      </c>
      <c r="I37" s="10">
        <f t="shared" si="18"/>
        <v>14866064.518846</v>
      </c>
      <c r="J37" s="10">
        <f t="shared" si="18"/>
        <v>15050427.682369998</v>
      </c>
      <c r="K37" s="10">
        <f t="shared" si="18"/>
        <v>15221373.07082</v>
      </c>
      <c r="L37" s="10">
        <f t="shared" si="18"/>
        <v>15028319.401472162</v>
      </c>
      <c r="M37" s="10">
        <f t="shared" si="18"/>
        <v>15404262.083847001</v>
      </c>
      <c r="N37" s="10">
        <f t="shared" si="18"/>
        <v>15728301.056390798</v>
      </c>
      <c r="O37" s="10">
        <f t="shared" si="18"/>
        <v>15208042.230335185</v>
      </c>
      <c r="P37" s="10">
        <f t="shared" si="18"/>
        <v>15793364.417950036</v>
      </c>
      <c r="Q37" s="10">
        <f t="shared" si="18"/>
        <v>16306906.230254624</v>
      </c>
      <c r="R37" s="10">
        <f t="shared" si="18"/>
        <v>15409205.894904969</v>
      </c>
      <c r="S37" s="10">
        <f t="shared" si="18"/>
        <v>16216081.873133175</v>
      </c>
      <c r="T37" s="10">
        <f t="shared" si="18"/>
        <v>16927055.588191658</v>
      </c>
      <c r="U37" s="10">
        <f t="shared" si="18"/>
        <v>15617897.845428474</v>
      </c>
      <c r="V37" s="10">
        <f t="shared" si="18"/>
        <v>16633744.35023432</v>
      </c>
      <c r="W37" s="10">
        <f t="shared" si="18"/>
        <v>17549697.740832772</v>
      </c>
    </row>
    <row r="38" spans="1:23" s="1" customFormat="1" ht="18" customHeight="1" x14ac:dyDescent="0.25">
      <c r="B38" s="20" t="s">
        <v>31</v>
      </c>
      <c r="C38" s="93" t="s">
        <v>23</v>
      </c>
      <c r="D38" s="9">
        <v>106.4</v>
      </c>
      <c r="E38" s="93">
        <f>E37/D37*100</f>
        <v>123.47320874887879</v>
      </c>
      <c r="F38" s="9">
        <v>97.5</v>
      </c>
      <c r="G38" s="10">
        <f>G37/E37*100</f>
        <v>78.333695772748882</v>
      </c>
      <c r="H38" s="11">
        <f>H37/G37*100</f>
        <v>100.87734341406987</v>
      </c>
      <c r="I38" s="10">
        <f>I37/H37*100</f>
        <v>100.8157508021805</v>
      </c>
      <c r="J38" s="10">
        <f>J37/H37*100</f>
        <v>102.06602862301024</v>
      </c>
      <c r="K38" s="10">
        <f t="shared" ref="K38:W38" si="19">K37/H37*100</f>
        <v>103.22531241738027</v>
      </c>
      <c r="L38" s="10">
        <f t="shared" si="19"/>
        <v>101.09144476280505</v>
      </c>
      <c r="M38" s="10">
        <f t="shared" si="19"/>
        <v>102.35099233685887</v>
      </c>
      <c r="N38" s="10">
        <f t="shared" si="19"/>
        <v>103.33036962705158</v>
      </c>
      <c r="O38" s="10">
        <f t="shared" si="19"/>
        <v>101.19589439152736</v>
      </c>
      <c r="P38" s="10">
        <f t="shared" si="19"/>
        <v>102.52593945743789</v>
      </c>
      <c r="Q38" s="10">
        <f t="shared" si="19"/>
        <v>103.67875189945404</v>
      </c>
      <c r="R38" s="10">
        <f t="shared" si="19"/>
        <v>101.32274530490537</v>
      </c>
      <c r="S38" s="10">
        <f t="shared" si="19"/>
        <v>102.67655101216239</v>
      </c>
      <c r="T38" s="10">
        <f t="shared" si="19"/>
        <v>103.8029859814025</v>
      </c>
      <c r="U38" s="10">
        <f t="shared" si="19"/>
        <v>101.35433293543382</v>
      </c>
      <c r="V38" s="10">
        <f t="shared" si="19"/>
        <v>102.57560661304461</v>
      </c>
      <c r="W38" s="10">
        <f t="shared" si="19"/>
        <v>103.67838428483374</v>
      </c>
    </row>
    <row r="39" spans="1:23" s="12" customFormat="1" ht="18" customHeight="1" x14ac:dyDescent="0.25">
      <c r="B39" s="23" t="s">
        <v>28</v>
      </c>
      <c r="C39" s="10" t="s">
        <v>21</v>
      </c>
      <c r="D39" s="14">
        <f>D42+D59+D70+D84</f>
        <v>15113068</v>
      </c>
      <c r="E39" s="10">
        <f>E42+E59+E70+E84</f>
        <v>18660590</v>
      </c>
      <c r="F39" s="14">
        <v>18938520</v>
      </c>
      <c r="G39" s="10">
        <f t="shared" ref="G39:W39" si="20">G42+G59+G70+G84</f>
        <v>14617529.800000001</v>
      </c>
      <c r="H39" s="11">
        <f t="shared" si="20"/>
        <v>15528329.137044</v>
      </c>
      <c r="I39" s="10">
        <f t="shared" si="20"/>
        <v>16534606.092057304</v>
      </c>
      <c r="J39" s="10">
        <f t="shared" si="20"/>
        <v>16639753.383060461</v>
      </c>
      <c r="K39" s="10">
        <f t="shared" si="20"/>
        <v>16786102.121326633</v>
      </c>
      <c r="L39" s="10">
        <f t="shared" si="20"/>
        <v>17617302.622996837</v>
      </c>
      <c r="M39" s="10">
        <f t="shared" si="20"/>
        <v>17871573.600322716</v>
      </c>
      <c r="N39" s="10">
        <f t="shared" si="20"/>
        <v>18166308.157853041</v>
      </c>
      <c r="O39" s="10">
        <f t="shared" si="20"/>
        <v>18766802.756944742</v>
      </c>
      <c r="P39" s="10">
        <f t="shared" si="20"/>
        <v>19263578.095440112</v>
      </c>
      <c r="Q39" s="10">
        <f t="shared" si="20"/>
        <v>19770212.818756878</v>
      </c>
      <c r="R39" s="10">
        <f t="shared" si="20"/>
        <v>20043641.399567224</v>
      </c>
      <c r="S39" s="10">
        <f t="shared" si="20"/>
        <v>20816189.60390858</v>
      </c>
      <c r="T39" s="10">
        <f t="shared" si="20"/>
        <v>21563365.252628531</v>
      </c>
      <c r="U39" s="10">
        <f t="shared" si="20"/>
        <v>21454548.60439964</v>
      </c>
      <c r="V39" s="10">
        <f t="shared" si="20"/>
        <v>22529586.526413605</v>
      </c>
      <c r="W39" s="10">
        <f t="shared" si="20"/>
        <v>23552082.759070363</v>
      </c>
    </row>
    <row r="40" spans="1:23" s="12" customFormat="1" ht="31.5" x14ac:dyDescent="0.25">
      <c r="B40" s="54" t="s">
        <v>40</v>
      </c>
      <c r="C40" s="10" t="s">
        <v>21</v>
      </c>
      <c r="D40" s="14">
        <f>D44+D47+D50+D53</f>
        <v>10880158</v>
      </c>
      <c r="E40" s="10">
        <f>E44+E47+E50+E53+E115</f>
        <v>14374025</v>
      </c>
      <c r="F40" s="14">
        <v>14285766</v>
      </c>
      <c r="G40" s="18">
        <f>G44+G47+G50+G53</f>
        <v>10039809</v>
      </c>
      <c r="H40" s="17">
        <f t="shared" ref="H40:W40" si="21">H44+H47+H50+H53</f>
        <v>10044171.32</v>
      </c>
      <c r="I40" s="18">
        <f t="shared" si="21"/>
        <v>10122797.859300001</v>
      </c>
      <c r="J40" s="18">
        <f t="shared" si="21"/>
        <v>10229469.829539999</v>
      </c>
      <c r="K40" s="18">
        <f t="shared" si="21"/>
        <v>10322177.580560001</v>
      </c>
      <c r="L40" s="18">
        <f t="shared" si="21"/>
        <v>10241814.229383003</v>
      </c>
      <c r="M40" s="18">
        <f t="shared" si="21"/>
        <v>10456823.753517801</v>
      </c>
      <c r="N40" s="18">
        <f t="shared" si="21"/>
        <v>10638675.936848998</v>
      </c>
      <c r="O40" s="18">
        <f t="shared" si="21"/>
        <v>10361273.562884664</v>
      </c>
      <c r="P40" s="18">
        <f t="shared" si="21"/>
        <v>10698748.341288965</v>
      </c>
      <c r="Q40" s="18">
        <f t="shared" si="21"/>
        <v>10981755.038083799</v>
      </c>
      <c r="R40" s="18">
        <f t="shared" si="21"/>
        <v>10480999.842063434</v>
      </c>
      <c r="S40" s="18">
        <f t="shared" si="21"/>
        <v>10948636.83331874</v>
      </c>
      <c r="T40" s="18">
        <f t="shared" si="21"/>
        <v>11329607.951949555</v>
      </c>
      <c r="U40" s="18">
        <f t="shared" si="21"/>
        <v>10618423.652629109</v>
      </c>
      <c r="V40" s="18">
        <f t="shared" si="21"/>
        <v>11204518.816324005</v>
      </c>
      <c r="W40" s="18">
        <f t="shared" si="21"/>
        <v>11687320.473489461</v>
      </c>
    </row>
    <row r="41" spans="1:23" s="1" customFormat="1" ht="16.5" x14ac:dyDescent="0.25">
      <c r="B41" s="20" t="s">
        <v>31</v>
      </c>
      <c r="C41" s="93" t="s">
        <v>23</v>
      </c>
      <c r="D41" s="9">
        <v>101.3</v>
      </c>
      <c r="E41" s="93">
        <f>E40/D40*100</f>
        <v>132.11228182531909</v>
      </c>
      <c r="F41" s="9">
        <v>99.4</v>
      </c>
      <c r="G41" s="18">
        <f>G40/E40*100</f>
        <v>69.846887006249119</v>
      </c>
      <c r="H41" s="17">
        <f>H40/G40*100</f>
        <v>100.04345022898345</v>
      </c>
      <c r="I41" s="18">
        <f>I40/H40*100</f>
        <v>100.78280762837485</v>
      </c>
      <c r="J41" s="18">
        <f>J40/H40*100</f>
        <v>101.84483621034053</v>
      </c>
      <c r="K41" s="18">
        <f t="shared" ref="K41:W41" si="22">K40/H40*100</f>
        <v>102.76783670551728</v>
      </c>
      <c r="L41" s="18">
        <f t="shared" si="22"/>
        <v>101.17572603678597</v>
      </c>
      <c r="M41" s="18">
        <f t="shared" si="22"/>
        <v>102.22253868251572</v>
      </c>
      <c r="N41" s="18">
        <f t="shared" si="22"/>
        <v>103.06619755200749</v>
      </c>
      <c r="O41" s="18">
        <f t="shared" si="22"/>
        <v>101.16638840371604</v>
      </c>
      <c r="P41" s="18">
        <f t="shared" si="22"/>
        <v>102.31355709413938</v>
      </c>
      <c r="Q41" s="18">
        <f t="shared" si="22"/>
        <v>103.22482894743024</v>
      </c>
      <c r="R41" s="18">
        <f t="shared" si="22"/>
        <v>101.15551701682352</v>
      </c>
      <c r="S41" s="18">
        <f t="shared" si="22"/>
        <v>102.33567968942121</v>
      </c>
      <c r="T41" s="18">
        <f t="shared" si="22"/>
        <v>103.16755302462522</v>
      </c>
      <c r="U41" s="18">
        <f t="shared" si="22"/>
        <v>101.31117081038539</v>
      </c>
      <c r="V41" s="18">
        <f t="shared" si="22"/>
        <v>102.33711271001854</v>
      </c>
      <c r="W41" s="18">
        <f t="shared" si="22"/>
        <v>103.15732479938417</v>
      </c>
    </row>
    <row r="42" spans="1:23" s="12" customFormat="1" ht="16.5" x14ac:dyDescent="0.25">
      <c r="B42" s="23" t="s">
        <v>28</v>
      </c>
      <c r="C42" s="10" t="s">
        <v>21</v>
      </c>
      <c r="D42" s="14">
        <f>D46+D49+D52+D55</f>
        <v>10880158</v>
      </c>
      <c r="E42" s="10">
        <f>E46+E49+E52+E55+E117</f>
        <v>14374025</v>
      </c>
      <c r="F42" s="14">
        <v>14871483</v>
      </c>
      <c r="G42" s="18">
        <f>G46+G49+G52+G55</f>
        <v>10039809</v>
      </c>
      <c r="H42" s="17">
        <f t="shared" ref="H42:U42" si="23">H46+H49+H52+H55</f>
        <v>10566468.228639999</v>
      </c>
      <c r="I42" s="18">
        <f t="shared" si="23"/>
        <v>11245537.615470683</v>
      </c>
      <c r="J42" s="18">
        <f t="shared" si="23"/>
        <v>11299472.373709884</v>
      </c>
      <c r="K42" s="18">
        <f t="shared" si="23"/>
        <v>11369300.56304233</v>
      </c>
      <c r="L42" s="18">
        <f t="shared" si="23"/>
        <v>12003530.817297906</v>
      </c>
      <c r="M42" s="18">
        <f t="shared" si="23"/>
        <v>12128137.894042548</v>
      </c>
      <c r="N42" s="18">
        <f t="shared" si="23"/>
        <v>12280365.255958874</v>
      </c>
      <c r="O42" s="18">
        <f t="shared" si="23"/>
        <v>12787146.155053081</v>
      </c>
      <c r="P42" s="18">
        <f t="shared" si="23"/>
        <v>13053983.211688396</v>
      </c>
      <c r="Q42" s="18">
        <f t="shared" si="23"/>
        <v>13310205.331062358</v>
      </c>
      <c r="R42" s="18">
        <f t="shared" si="23"/>
        <v>13646323.51410706</v>
      </c>
      <c r="S42" s="18">
        <f t="shared" si="23"/>
        <v>14066903.215874143</v>
      </c>
      <c r="T42" s="18">
        <f t="shared" si="23"/>
        <v>14432135.612883372</v>
      </c>
      <c r="U42" s="18">
        <f t="shared" si="23"/>
        <v>14613289.381823538</v>
      </c>
      <c r="V42" s="18">
        <f>V46+V49+V52+V55</f>
        <v>15201819.704373291</v>
      </c>
      <c r="W42" s="18">
        <f>W46+W49+W52+W55</f>
        <v>15691746.480191857</v>
      </c>
    </row>
    <row r="43" spans="1:23" ht="16.5" x14ac:dyDescent="0.25">
      <c r="B43" s="22" t="s">
        <v>29</v>
      </c>
      <c r="C43" s="94"/>
      <c r="D43" s="55"/>
      <c r="E43" s="56"/>
      <c r="F43" s="55"/>
      <c r="G43" s="18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s="25" customFormat="1" ht="31.5" x14ac:dyDescent="0.25">
      <c r="A44" s="97">
        <v>6</v>
      </c>
      <c r="B44" s="23" t="s">
        <v>41</v>
      </c>
      <c r="C44" s="18" t="s">
        <v>21</v>
      </c>
      <c r="D44" s="24">
        <v>4752060</v>
      </c>
      <c r="E44" s="18">
        <v>4508946</v>
      </c>
      <c r="F44" s="24">
        <v>4644214</v>
      </c>
      <c r="G44" s="18">
        <v>3690721</v>
      </c>
      <c r="H44" s="17">
        <f>G44*H45/100</f>
        <v>3690721</v>
      </c>
      <c r="I44" s="18">
        <f>H44*I45/100</f>
        <v>3709174.605</v>
      </c>
      <c r="J44" s="18">
        <f>H44*J45/100</f>
        <v>3738700.3730000001</v>
      </c>
      <c r="K44" s="18">
        <f t="shared" ref="K44:W44" si="24">H44*K45/100</f>
        <v>3753463.2569999998</v>
      </c>
      <c r="L44" s="18">
        <f t="shared" si="24"/>
        <v>3746266.3510500002</v>
      </c>
      <c r="M44" s="18">
        <f t="shared" si="24"/>
        <v>3813474.3804600001</v>
      </c>
      <c r="N44" s="18">
        <f t="shared" si="24"/>
        <v>3847299.8384249997</v>
      </c>
      <c r="O44" s="18">
        <f t="shared" si="24"/>
        <v>3787475.2809115499</v>
      </c>
      <c r="P44" s="18">
        <f t="shared" si="24"/>
        <v>3889743.8680691998</v>
      </c>
      <c r="Q44" s="18">
        <f t="shared" si="24"/>
        <v>3939635.0345472004</v>
      </c>
      <c r="R44" s="18">
        <f t="shared" si="24"/>
        <v>3832924.9842824889</v>
      </c>
      <c r="S44" s="18">
        <f t="shared" si="24"/>
        <v>3979207.9770347909</v>
      </c>
      <c r="T44" s="18">
        <f t="shared" si="24"/>
        <v>4042065.5454454273</v>
      </c>
      <c r="U44" s="18">
        <f t="shared" si="24"/>
        <v>3886585.9340624441</v>
      </c>
      <c r="V44" s="18">
        <f t="shared" si="24"/>
        <v>4070729.7605065913</v>
      </c>
      <c r="W44" s="18">
        <f t="shared" si="24"/>
        <v>4151201.3151724543</v>
      </c>
    </row>
    <row r="45" spans="1:23" ht="16.5" x14ac:dyDescent="0.25">
      <c r="A45" s="97"/>
      <c r="B45" s="26" t="s">
        <v>31</v>
      </c>
      <c r="C45" s="94" t="s">
        <v>23</v>
      </c>
      <c r="D45" s="95">
        <v>84.524583678992769</v>
      </c>
      <c r="E45" s="94">
        <v>94.6</v>
      </c>
      <c r="F45" s="95">
        <v>103</v>
      </c>
      <c r="G45" s="18">
        <v>81.900000000000006</v>
      </c>
      <c r="H45" s="17">
        <v>100</v>
      </c>
      <c r="I45" s="18">
        <v>100.5</v>
      </c>
      <c r="J45" s="18">
        <v>101.3</v>
      </c>
      <c r="K45" s="18">
        <v>101.7</v>
      </c>
      <c r="L45" s="18">
        <v>101</v>
      </c>
      <c r="M45" s="18">
        <v>102</v>
      </c>
      <c r="N45" s="18">
        <v>102.5</v>
      </c>
      <c r="O45" s="18">
        <v>101.1</v>
      </c>
      <c r="P45" s="18">
        <v>102</v>
      </c>
      <c r="Q45" s="18">
        <v>102.4</v>
      </c>
      <c r="R45" s="18">
        <v>101.2</v>
      </c>
      <c r="S45" s="18">
        <v>102.3</v>
      </c>
      <c r="T45" s="18">
        <v>102.6</v>
      </c>
      <c r="U45" s="18">
        <v>101.4</v>
      </c>
      <c r="V45" s="18">
        <v>102.3</v>
      </c>
      <c r="W45" s="18">
        <v>102.7</v>
      </c>
    </row>
    <row r="46" spans="1:23" s="25" customFormat="1" ht="16.5" x14ac:dyDescent="0.25">
      <c r="A46" s="97"/>
      <c r="B46" s="29" t="s">
        <v>28</v>
      </c>
      <c r="C46" s="18" t="s">
        <v>21</v>
      </c>
      <c r="D46" s="24">
        <v>4752060</v>
      </c>
      <c r="E46" s="18">
        <v>4508946</v>
      </c>
      <c r="F46" s="24">
        <v>4834627</v>
      </c>
      <c r="G46" s="18">
        <v>3690721</v>
      </c>
      <c r="H46" s="17">
        <f>G46*H45*H56/10000</f>
        <v>3882638.4920000001</v>
      </c>
      <c r="I46" s="18">
        <f>H46*I45*I56/10000</f>
        <v>4120566.5787897599</v>
      </c>
      <c r="J46" s="18">
        <f>H46*J45*J56/10000</f>
        <v>4129768.4320157999</v>
      </c>
      <c r="K46" s="18">
        <f t="shared" ref="K46:W46" si="25">H46*K45*K56/10000</f>
        <v>4134229.5836431081</v>
      </c>
      <c r="L46" s="18">
        <f t="shared" si="25"/>
        <v>4390669.7180294292</v>
      </c>
      <c r="M46" s="18">
        <f t="shared" si="25"/>
        <v>4422981.9906889219</v>
      </c>
      <c r="N46" s="18">
        <f t="shared" si="25"/>
        <v>4440989.4187494265</v>
      </c>
      <c r="O46" s="18">
        <f t="shared" si="25"/>
        <v>4674232.3404289233</v>
      </c>
      <c r="P46" s="18">
        <f t="shared" si="25"/>
        <v>4746036.5952888401</v>
      </c>
      <c r="Q46" s="18">
        <f t="shared" si="25"/>
        <v>4774951.8230393836</v>
      </c>
      <c r="R46" s="18">
        <f t="shared" si="25"/>
        <v>4990490.9005823443</v>
      </c>
      <c r="S46" s="18">
        <f t="shared" si="25"/>
        <v>5112520.795140449</v>
      </c>
      <c r="T46" s="18">
        <f t="shared" si="25"/>
        <v>5148954.6995307654</v>
      </c>
      <c r="U46" s="18">
        <f t="shared" si="25"/>
        <v>5348798.1662623556</v>
      </c>
      <c r="V46" s="18">
        <f t="shared" si="25"/>
        <v>5522994.8647406846</v>
      </c>
      <c r="W46" s="18">
        <f t="shared" si="25"/>
        <v>5573527.2061446737</v>
      </c>
    </row>
    <row r="47" spans="1:23" s="25" customFormat="1" ht="30" customHeight="1" x14ac:dyDescent="0.25">
      <c r="A47" s="97">
        <v>7</v>
      </c>
      <c r="B47" s="23" t="s">
        <v>42</v>
      </c>
      <c r="C47" s="18" t="s">
        <v>21</v>
      </c>
      <c r="D47" s="24">
        <v>4125952</v>
      </c>
      <c r="E47" s="18">
        <v>5208334</v>
      </c>
      <c r="F47" s="24">
        <v>5052084</v>
      </c>
      <c r="G47" s="18">
        <v>4139536</v>
      </c>
      <c r="H47" s="17">
        <f>G47*H48/100</f>
        <v>4160233.68</v>
      </c>
      <c r="I47" s="18">
        <f>H47*I48/100</f>
        <v>4181034.8484000005</v>
      </c>
      <c r="J47" s="18">
        <f>H47*J48/100</f>
        <v>4214316.7178400001</v>
      </c>
      <c r="K47" s="18">
        <f>H47*K48/100</f>
        <v>4230957.6525600003</v>
      </c>
      <c r="L47" s="18">
        <f>I47*L48/100</f>
        <v>4222845.1968840007</v>
      </c>
      <c r="M47" s="18">
        <f>J47*M48/100</f>
        <v>4298603.0521967998</v>
      </c>
      <c r="N47" s="18">
        <f>K47*N48/100</f>
        <v>4336731.593874</v>
      </c>
      <c r="O47" s="18">
        <f t="shared" ref="O47:W47" si="26">L47*O48/100</f>
        <v>4269296.4940497242</v>
      </c>
      <c r="P47" s="18">
        <f t="shared" si="26"/>
        <v>4384575.1132407356</v>
      </c>
      <c r="Q47" s="18">
        <f t="shared" si="26"/>
        <v>4445149.8837208496</v>
      </c>
      <c r="R47" s="18">
        <f t="shared" si="26"/>
        <v>4320528.0519783208</v>
      </c>
      <c r="S47" s="18">
        <f t="shared" si="26"/>
        <v>4472266.6155055501</v>
      </c>
      <c r="T47" s="18">
        <f t="shared" si="26"/>
        <v>4560723.7806975916</v>
      </c>
      <c r="U47" s="18">
        <f t="shared" si="26"/>
        <v>4381015.4447060172</v>
      </c>
      <c r="V47" s="18">
        <f t="shared" si="26"/>
        <v>4561711.9478156604</v>
      </c>
      <c r="W47" s="18">
        <f t="shared" si="26"/>
        <v>4683863.3227764266</v>
      </c>
    </row>
    <row r="48" spans="1:23" ht="16.5" x14ac:dyDescent="0.25">
      <c r="A48" s="97"/>
      <c r="B48" s="26" t="s">
        <v>31</v>
      </c>
      <c r="C48" s="94" t="s">
        <v>23</v>
      </c>
      <c r="D48" s="95">
        <v>119.54928872271428</v>
      </c>
      <c r="E48" s="94">
        <v>126.2</v>
      </c>
      <c r="F48" s="95">
        <v>97</v>
      </c>
      <c r="G48" s="18">
        <v>79.5</v>
      </c>
      <c r="H48" s="17">
        <v>100.5</v>
      </c>
      <c r="I48" s="18">
        <v>100.5</v>
      </c>
      <c r="J48" s="18">
        <v>101.3</v>
      </c>
      <c r="K48" s="18">
        <v>101.7</v>
      </c>
      <c r="L48" s="18">
        <v>101</v>
      </c>
      <c r="M48" s="18">
        <v>102</v>
      </c>
      <c r="N48" s="18">
        <v>102.5</v>
      </c>
      <c r="O48" s="18">
        <v>101.1</v>
      </c>
      <c r="P48" s="18">
        <v>102</v>
      </c>
      <c r="Q48" s="18">
        <v>102.5</v>
      </c>
      <c r="R48" s="18">
        <v>101.2</v>
      </c>
      <c r="S48" s="18">
        <v>102</v>
      </c>
      <c r="T48" s="18">
        <v>102.6</v>
      </c>
      <c r="U48" s="18">
        <v>101.4</v>
      </c>
      <c r="V48" s="18">
        <v>102</v>
      </c>
      <c r="W48" s="18">
        <v>102.7</v>
      </c>
    </row>
    <row r="49" spans="1:23" s="25" customFormat="1" ht="16.5" x14ac:dyDescent="0.25">
      <c r="A49" s="97"/>
      <c r="B49" s="29" t="s">
        <v>28</v>
      </c>
      <c r="C49" s="18" t="s">
        <v>21</v>
      </c>
      <c r="D49" s="24">
        <v>4125952</v>
      </c>
      <c r="E49" s="18">
        <v>5208334</v>
      </c>
      <c r="F49" s="24">
        <v>5259219</v>
      </c>
      <c r="G49" s="18">
        <v>4139536</v>
      </c>
      <c r="H49" s="17">
        <f>G49*H48*H56/10000</f>
        <v>4376565.8313600002</v>
      </c>
      <c r="I49" s="18">
        <f>H49*I48*I56/10000</f>
        <v>4644761.7855057409</v>
      </c>
      <c r="J49" s="18">
        <f>H49*J48*J56/10000</f>
        <v>4655134.2465260644</v>
      </c>
      <c r="K49" s="18">
        <f t="shared" ref="K49:W49" si="27">H49*K48*K56/10000</f>
        <v>4660162.920666297</v>
      </c>
      <c r="L49" s="18">
        <f t="shared" si="27"/>
        <v>4949225.9205456423</v>
      </c>
      <c r="M49" s="18">
        <f t="shared" si="27"/>
        <v>4985648.7780294148</v>
      </c>
      <c r="N49" s="18">
        <f t="shared" si="27"/>
        <v>5005947.0093797361</v>
      </c>
      <c r="O49" s="18">
        <f t="shared" si="27"/>
        <v>5268861.7781722415</v>
      </c>
      <c r="P49" s="18">
        <f t="shared" si="27"/>
        <v>5349800.5647766842</v>
      </c>
      <c r="Q49" s="18">
        <f t="shared" si="27"/>
        <v>5387650.4688449409</v>
      </c>
      <c r="R49" s="18">
        <f t="shared" si="27"/>
        <v>5625352.9660833757</v>
      </c>
      <c r="S49" s="18">
        <f t="shared" si="27"/>
        <v>5746006.7946040463</v>
      </c>
      <c r="T49" s="18">
        <f t="shared" si="27"/>
        <v>5809643.5794676896</v>
      </c>
      <c r="U49" s="18">
        <f t="shared" si="27"/>
        <v>6029242.0583422314</v>
      </c>
      <c r="V49" s="18">
        <f t="shared" si="27"/>
        <v>6189138.8386039101</v>
      </c>
      <c r="W49" s="18">
        <f t="shared" si="27"/>
        <v>6288695.1697434364</v>
      </c>
    </row>
    <row r="50" spans="1:23" s="25" customFormat="1" ht="47.25" x14ac:dyDescent="0.25">
      <c r="A50" s="97">
        <v>8</v>
      </c>
      <c r="B50" s="23" t="s">
        <v>43</v>
      </c>
      <c r="C50" s="18" t="s">
        <v>21</v>
      </c>
      <c r="D50" s="24">
        <v>581477</v>
      </c>
      <c r="E50" s="18">
        <v>693001</v>
      </c>
      <c r="F50" s="24">
        <v>554401</v>
      </c>
      <c r="G50" s="18">
        <v>516387</v>
      </c>
      <c r="H50" s="17">
        <f>G50*H51/100</f>
        <v>449256.69</v>
      </c>
      <c r="I50" s="18">
        <f>H50*I51/100</f>
        <v>453749.25689999998</v>
      </c>
      <c r="J50" s="18">
        <f>H50*J51/100</f>
        <v>462734.39069999999</v>
      </c>
      <c r="K50" s="18">
        <f>H50*K51/100</f>
        <v>471719.52450000006</v>
      </c>
      <c r="L50" s="18">
        <f>I50*L51/100</f>
        <v>458286.74946899997</v>
      </c>
      <c r="M50" s="18">
        <f>J50*M51/100</f>
        <v>476616.42242100002</v>
      </c>
      <c r="N50" s="18">
        <f>K50*N51/100</f>
        <v>495305.50072500005</v>
      </c>
      <c r="O50" s="18">
        <f t="shared" ref="O50:W50" si="28">L50*O51/100</f>
        <v>462869.61696368997</v>
      </c>
      <c r="P50" s="18">
        <f t="shared" si="28"/>
        <v>490914.91509363003</v>
      </c>
      <c r="Q50" s="18">
        <f t="shared" si="28"/>
        <v>520070.77576125006</v>
      </c>
      <c r="R50" s="18">
        <f t="shared" si="28"/>
        <v>467498.31313332682</v>
      </c>
      <c r="S50" s="18">
        <f t="shared" si="28"/>
        <v>505642.36254643893</v>
      </c>
      <c r="T50" s="18">
        <f t="shared" si="28"/>
        <v>546074.31454931258</v>
      </c>
      <c r="U50" s="18">
        <f t="shared" si="28"/>
        <v>472173.29626466008</v>
      </c>
      <c r="V50" s="18">
        <f t="shared" si="28"/>
        <v>520811.63342283212</v>
      </c>
      <c r="W50" s="18">
        <f t="shared" si="28"/>
        <v>573378.03027677815</v>
      </c>
    </row>
    <row r="51" spans="1:23" s="57" customFormat="1" ht="16.5" x14ac:dyDescent="0.25">
      <c r="A51" s="97"/>
      <c r="B51" s="26" t="s">
        <v>31</v>
      </c>
      <c r="C51" s="94" t="s">
        <v>23</v>
      </c>
      <c r="D51" s="95">
        <v>117.4</v>
      </c>
      <c r="E51" s="94">
        <v>117</v>
      </c>
      <c r="F51" s="95">
        <v>80</v>
      </c>
      <c r="G51" s="18">
        <v>75</v>
      </c>
      <c r="H51" s="17">
        <v>87</v>
      </c>
      <c r="I51" s="18">
        <v>101</v>
      </c>
      <c r="J51" s="18">
        <v>103</v>
      </c>
      <c r="K51" s="18">
        <v>105</v>
      </c>
      <c r="L51" s="18">
        <v>101</v>
      </c>
      <c r="M51" s="18">
        <v>103</v>
      </c>
      <c r="N51" s="18">
        <v>105</v>
      </c>
      <c r="O51" s="18">
        <v>101</v>
      </c>
      <c r="P51" s="18">
        <v>103</v>
      </c>
      <c r="Q51" s="18">
        <v>105</v>
      </c>
      <c r="R51" s="18">
        <v>101</v>
      </c>
      <c r="S51" s="18">
        <v>103</v>
      </c>
      <c r="T51" s="18">
        <v>105</v>
      </c>
      <c r="U51" s="18">
        <v>101</v>
      </c>
      <c r="V51" s="18">
        <v>103</v>
      </c>
      <c r="W51" s="18">
        <v>105</v>
      </c>
    </row>
    <row r="52" spans="1:23" s="25" customFormat="1" ht="16.5" x14ac:dyDescent="0.25">
      <c r="A52" s="97"/>
      <c r="B52" s="29" t="s">
        <v>28</v>
      </c>
      <c r="C52" s="18" t="s">
        <v>21</v>
      </c>
      <c r="D52" s="24">
        <f>D50</f>
        <v>581477</v>
      </c>
      <c r="E52" s="18">
        <v>693001</v>
      </c>
      <c r="F52" s="24">
        <v>577131</v>
      </c>
      <c r="G52" s="18">
        <v>516387</v>
      </c>
      <c r="H52" s="17">
        <f>G52*H51*H56/10000</f>
        <v>472618.03788000002</v>
      </c>
      <c r="I52" s="18">
        <f>H52*I51*I56/10000</f>
        <v>504075.49448129273</v>
      </c>
      <c r="J52" s="18">
        <f>H52*J51*J56/10000</f>
        <v>511136.40796722</v>
      </c>
      <c r="K52" s="18">
        <f t="shared" ref="K52:W52" si="29">H52*K51*K56/10000</f>
        <v>519572.63994337805</v>
      </c>
      <c r="L52" s="18">
        <f t="shared" si="29"/>
        <v>537117.64314454142</v>
      </c>
      <c r="M52" s="18">
        <f t="shared" si="29"/>
        <v>552794.02521654847</v>
      </c>
      <c r="N52" s="18">
        <f t="shared" si="29"/>
        <v>571737.73299369321</v>
      </c>
      <c r="O52" s="18">
        <f t="shared" si="29"/>
        <v>571240.72701351414</v>
      </c>
      <c r="P52" s="18">
        <f t="shared" si="29"/>
        <v>598985.49396364321</v>
      </c>
      <c r="Q52" s="18">
        <f t="shared" si="29"/>
        <v>630340.85062554677</v>
      </c>
      <c r="R52" s="18">
        <f t="shared" si="29"/>
        <v>608685.5566692499</v>
      </c>
      <c r="S52" s="18">
        <f t="shared" si="29"/>
        <v>649653.67689802765</v>
      </c>
      <c r="T52" s="18">
        <f t="shared" si="29"/>
        <v>695612.64570782217</v>
      </c>
      <c r="U52" s="18">
        <f t="shared" si="29"/>
        <v>649814.43973339116</v>
      </c>
      <c r="V52" s="18">
        <f t="shared" si="29"/>
        <v>706615.31128844677</v>
      </c>
      <c r="W52" s="18">
        <f t="shared" si="29"/>
        <v>769834.51500484673</v>
      </c>
    </row>
    <row r="53" spans="1:23" s="25" customFormat="1" ht="31.5" x14ac:dyDescent="0.25">
      <c r="A53" s="97">
        <v>9</v>
      </c>
      <c r="B53" s="23" t="s">
        <v>44</v>
      </c>
      <c r="C53" s="18" t="s">
        <v>21</v>
      </c>
      <c r="D53" s="24">
        <v>1420669</v>
      </c>
      <c r="E53" s="18">
        <v>1584283</v>
      </c>
      <c r="F53" s="24">
        <v>1631811</v>
      </c>
      <c r="G53" s="18">
        <v>1693165</v>
      </c>
      <c r="H53" s="17">
        <f>G53*H54/100</f>
        <v>1743959.95</v>
      </c>
      <c r="I53" s="18">
        <f>H53*I54/100</f>
        <v>1778839.149</v>
      </c>
      <c r="J53" s="18">
        <f>H53*J54/100</f>
        <v>1813718.3479999998</v>
      </c>
      <c r="K53" s="18">
        <f>H53*K54/100</f>
        <v>1866037.1465</v>
      </c>
      <c r="L53" s="18">
        <f>I53*L54/100</f>
        <v>1814415.9319799999</v>
      </c>
      <c r="M53" s="18">
        <f>J53*M54/100</f>
        <v>1868129.8984399999</v>
      </c>
      <c r="N53" s="18">
        <f>K53*N54/100</f>
        <v>1959339.003825</v>
      </c>
      <c r="O53" s="18">
        <f t="shared" ref="O53:W53" si="30">L53*O54/100</f>
        <v>1841632.1709596997</v>
      </c>
      <c r="P53" s="18">
        <f t="shared" si="30"/>
        <v>1933514.4448853999</v>
      </c>
      <c r="Q53" s="18">
        <f t="shared" si="30"/>
        <v>2076899.3440545001</v>
      </c>
      <c r="R53" s="18">
        <f t="shared" si="30"/>
        <v>1860048.4926692965</v>
      </c>
      <c r="S53" s="18">
        <f t="shared" si="30"/>
        <v>1991519.878231962</v>
      </c>
      <c r="T53" s="18">
        <f t="shared" si="30"/>
        <v>2180744.311257225</v>
      </c>
      <c r="U53" s="18">
        <f t="shared" si="30"/>
        <v>1878648.9775959894</v>
      </c>
      <c r="V53" s="18">
        <f t="shared" si="30"/>
        <v>2051265.474578921</v>
      </c>
      <c r="W53" s="18">
        <f t="shared" si="30"/>
        <v>2278877.8052638001</v>
      </c>
    </row>
    <row r="54" spans="1:23" ht="16.5" x14ac:dyDescent="0.25">
      <c r="A54" s="97"/>
      <c r="B54" s="26" t="s">
        <v>31</v>
      </c>
      <c r="C54" s="94" t="s">
        <v>23</v>
      </c>
      <c r="D54" s="95">
        <v>121.8</v>
      </c>
      <c r="E54" s="94">
        <v>109</v>
      </c>
      <c r="F54" s="95">
        <v>103</v>
      </c>
      <c r="G54" s="18">
        <v>122</v>
      </c>
      <c r="H54" s="17">
        <v>103</v>
      </c>
      <c r="I54" s="18">
        <v>102</v>
      </c>
      <c r="J54" s="18">
        <v>104</v>
      </c>
      <c r="K54" s="18">
        <v>107</v>
      </c>
      <c r="L54" s="18">
        <v>102</v>
      </c>
      <c r="M54" s="18">
        <v>103</v>
      </c>
      <c r="N54" s="18">
        <v>105</v>
      </c>
      <c r="O54" s="18">
        <v>101.5</v>
      </c>
      <c r="P54" s="18">
        <v>103.5</v>
      </c>
      <c r="Q54" s="18">
        <v>106</v>
      </c>
      <c r="R54" s="18">
        <v>101</v>
      </c>
      <c r="S54" s="18">
        <v>103</v>
      </c>
      <c r="T54" s="18">
        <v>105</v>
      </c>
      <c r="U54" s="18">
        <v>101</v>
      </c>
      <c r="V54" s="18">
        <v>103</v>
      </c>
      <c r="W54" s="18">
        <v>104.5</v>
      </c>
    </row>
    <row r="55" spans="1:23" s="25" customFormat="1" ht="16.5" x14ac:dyDescent="0.25">
      <c r="A55" s="97"/>
      <c r="B55" s="29" t="s">
        <v>28</v>
      </c>
      <c r="C55" s="18" t="s">
        <v>21</v>
      </c>
      <c r="D55" s="24">
        <v>1420669</v>
      </c>
      <c r="E55" s="18">
        <v>1584283</v>
      </c>
      <c r="F55" s="24">
        <v>1698716</v>
      </c>
      <c r="G55" s="18">
        <v>1693165</v>
      </c>
      <c r="H55" s="17">
        <f>G55*H54*H56/10000</f>
        <v>1834645.8674000001</v>
      </c>
      <c r="I55" s="18">
        <f>H55*I54*I56/10000</f>
        <v>1976133.756693888</v>
      </c>
      <c r="J55" s="18">
        <f>H55*J54*J56/10000</f>
        <v>2003433.2872007999</v>
      </c>
      <c r="K55" s="18">
        <f t="shared" ref="K55:W55" si="31">H55*K54*K56/10000</f>
        <v>2055335.4187895462</v>
      </c>
      <c r="L55" s="18">
        <f t="shared" si="31"/>
        <v>2126517.5355782928</v>
      </c>
      <c r="M55" s="18">
        <f t="shared" si="31"/>
        <v>2166713.1001076647</v>
      </c>
      <c r="N55" s="18">
        <f t="shared" si="31"/>
        <v>2261691.0948360167</v>
      </c>
      <c r="O55" s="18">
        <f t="shared" si="31"/>
        <v>2272811.3094384014</v>
      </c>
      <c r="P55" s="18">
        <f t="shared" si="31"/>
        <v>2359160.5576592274</v>
      </c>
      <c r="Q55" s="18">
        <f t="shared" si="31"/>
        <v>2517262.1885524862</v>
      </c>
      <c r="R55" s="18">
        <f t="shared" si="31"/>
        <v>2421794.0907720882</v>
      </c>
      <c r="S55" s="18">
        <f t="shared" si="31"/>
        <v>2558721.9492316213</v>
      </c>
      <c r="T55" s="18">
        <f t="shared" si="31"/>
        <v>2777924.6881770962</v>
      </c>
      <c r="U55" s="18">
        <f t="shared" si="31"/>
        <v>2585434.7174855582</v>
      </c>
      <c r="V55" s="18">
        <f t="shared" si="31"/>
        <v>2783070.6897402499</v>
      </c>
      <c r="W55" s="18">
        <f t="shared" si="31"/>
        <v>3059689.5892988993</v>
      </c>
    </row>
    <row r="56" spans="1:23" s="60" customFormat="1" ht="16.5" hidden="1" customHeight="1" x14ac:dyDescent="0.25">
      <c r="A56" s="58"/>
      <c r="B56" s="59" t="s">
        <v>45</v>
      </c>
      <c r="C56" s="32"/>
      <c r="D56" s="33"/>
      <c r="E56" s="32">
        <v>104.5</v>
      </c>
      <c r="F56" s="33">
        <v>104.1</v>
      </c>
      <c r="G56" s="34">
        <v>104.1</v>
      </c>
      <c r="H56" s="17">
        <v>105.2</v>
      </c>
      <c r="I56" s="34">
        <v>105.6</v>
      </c>
      <c r="J56" s="34">
        <v>105</v>
      </c>
      <c r="K56" s="34">
        <v>104.7</v>
      </c>
      <c r="L56" s="34">
        <v>105.5</v>
      </c>
      <c r="M56" s="34">
        <v>105</v>
      </c>
      <c r="N56" s="34">
        <v>104.8</v>
      </c>
      <c r="O56" s="34">
        <v>105.3</v>
      </c>
      <c r="P56" s="34">
        <v>105.2</v>
      </c>
      <c r="Q56" s="34">
        <v>105</v>
      </c>
      <c r="R56" s="34">
        <v>105.5</v>
      </c>
      <c r="S56" s="34">
        <v>105.3</v>
      </c>
      <c r="T56" s="34">
        <v>105.1</v>
      </c>
      <c r="U56" s="34">
        <v>105.7</v>
      </c>
      <c r="V56" s="34">
        <v>105.6</v>
      </c>
      <c r="W56" s="34">
        <v>105.4</v>
      </c>
    </row>
    <row r="57" spans="1:23" s="12" customFormat="1" ht="47.25" x14ac:dyDescent="0.25">
      <c r="B57" s="23" t="s">
        <v>46</v>
      </c>
      <c r="C57" s="10" t="s">
        <v>21</v>
      </c>
      <c r="D57" s="14">
        <f>D61+D64</f>
        <v>3381889</v>
      </c>
      <c r="E57" s="10">
        <f t="shared" ref="E57:W57" si="32">E61+E64</f>
        <v>3287358</v>
      </c>
      <c r="F57" s="14">
        <v>2894992</v>
      </c>
      <c r="G57" s="10">
        <f>G61+G64</f>
        <v>3274505</v>
      </c>
      <c r="H57" s="11">
        <f>H61+H64</f>
        <v>3366558.1340000005</v>
      </c>
      <c r="I57" s="10">
        <f t="shared" si="32"/>
        <v>3400223.7153400001</v>
      </c>
      <c r="J57" s="10">
        <f t="shared" si="32"/>
        <v>3466552.2880200008</v>
      </c>
      <c r="K57" s="10">
        <f t="shared" si="32"/>
        <v>3532880.8607000005</v>
      </c>
      <c r="L57" s="10">
        <f t="shared" si="32"/>
        <v>3435238.5683934004</v>
      </c>
      <c r="M57" s="10">
        <f t="shared" si="32"/>
        <v>3570548.8566606003</v>
      </c>
      <c r="N57" s="10">
        <f t="shared" si="32"/>
        <v>3691344.1655815006</v>
      </c>
      <c r="O57" s="10">
        <f t="shared" si="32"/>
        <v>3488316.4492463013</v>
      </c>
      <c r="P57" s="10">
        <f t="shared" si="32"/>
        <v>3696044.7271707216</v>
      </c>
      <c r="Q57" s="10">
        <f t="shared" si="32"/>
        <v>3893831.1074844832</v>
      </c>
      <c r="R57" s="10">
        <f t="shared" si="32"/>
        <v>3560210.4867603071</v>
      </c>
      <c r="S57" s="10">
        <f t="shared" si="32"/>
        <v>3844981.9701537103</v>
      </c>
      <c r="T57" s="10">
        <f t="shared" si="32"/>
        <v>4127460.9739335524</v>
      </c>
      <c r="U57" s="10">
        <f t="shared" si="32"/>
        <v>3617486.0735846376</v>
      </c>
      <c r="V57" s="10">
        <f t="shared" si="32"/>
        <v>3982431.9055865104</v>
      </c>
      <c r="W57" s="10">
        <f t="shared" si="32"/>
        <v>4356264.3277740534</v>
      </c>
    </row>
    <row r="58" spans="1:23" s="1" customFormat="1" ht="18.75" customHeight="1" x14ac:dyDescent="0.25">
      <c r="B58" s="20" t="s">
        <v>31</v>
      </c>
      <c r="C58" s="93" t="s">
        <v>23</v>
      </c>
      <c r="D58" s="9">
        <v>120.1</v>
      </c>
      <c r="E58" s="93">
        <f>E57/D57*100</f>
        <v>97.204787028787749</v>
      </c>
      <c r="F58" s="9">
        <v>88.1</v>
      </c>
      <c r="G58" s="10">
        <f>E57/F57*100</f>
        <v>113.55326715928749</v>
      </c>
      <c r="H58" s="11">
        <f>H57/G57*100</f>
        <v>102.81120761763994</v>
      </c>
      <c r="I58" s="10">
        <f>I57/H57*100</f>
        <v>100.99999999999997</v>
      </c>
      <c r="J58" s="10">
        <f>J57/H57*100</f>
        <v>102.97021913895162</v>
      </c>
      <c r="K58" s="10">
        <f>K57/H57*100</f>
        <v>104.9404382779032</v>
      </c>
      <c r="L58" s="10">
        <f>L57/I57*100</f>
        <v>101.02978086104841</v>
      </c>
      <c r="M58" s="10">
        <f>M57/J57*100</f>
        <v>102.99999999999999</v>
      </c>
      <c r="N58" s="10">
        <f>N57/K57*100</f>
        <v>104.48538490624624</v>
      </c>
      <c r="O58" s="10">
        <f t="shared" ref="O58:W58" si="33">O57/L57*100</f>
        <v>101.54510028331816</v>
      </c>
      <c r="P58" s="10">
        <f t="shared" si="33"/>
        <v>103.51475012800952</v>
      </c>
      <c r="Q58" s="10">
        <f t="shared" si="33"/>
        <v>105.48545280039161</v>
      </c>
      <c r="R58" s="10">
        <f t="shared" si="33"/>
        <v>102.06099528411592</v>
      </c>
      <c r="S58" s="10">
        <f t="shared" si="33"/>
        <v>104.02963854544581</v>
      </c>
      <c r="T58" s="10">
        <f t="shared" si="33"/>
        <v>106</v>
      </c>
      <c r="U58" s="10">
        <f t="shared" si="33"/>
        <v>101.60876967913349</v>
      </c>
      <c r="V58" s="10">
        <f t="shared" si="33"/>
        <v>103.57478751525342</v>
      </c>
      <c r="W58" s="10">
        <f t="shared" si="33"/>
        <v>105.54344075656871</v>
      </c>
    </row>
    <row r="59" spans="1:23" s="12" customFormat="1" ht="18.75" customHeight="1" x14ac:dyDescent="0.25">
      <c r="B59" s="23" t="s">
        <v>28</v>
      </c>
      <c r="C59" s="10" t="s">
        <v>21</v>
      </c>
      <c r="D59" s="14">
        <f>D63+D66</f>
        <v>3381889</v>
      </c>
      <c r="E59" s="10">
        <f t="shared" ref="E59:W59" si="34">E63+E66</f>
        <v>3287358</v>
      </c>
      <c r="F59" s="14">
        <v>3002106</v>
      </c>
      <c r="G59" s="10">
        <f>G63+G66</f>
        <v>3274505</v>
      </c>
      <c r="H59" s="11">
        <f>H63+H66</f>
        <v>3575284.7383080004</v>
      </c>
      <c r="I59" s="10">
        <f t="shared" si="34"/>
        <v>3831310.878418236</v>
      </c>
      <c r="J59" s="10">
        <f t="shared" si="34"/>
        <v>3876596.8919607336</v>
      </c>
      <c r="K59" s="10">
        <f t="shared" si="34"/>
        <v>3943267.3672406333</v>
      </c>
      <c r="L59" s="10">
        <f t="shared" si="34"/>
        <v>4083657.0587228816</v>
      </c>
      <c r="M59" s="10">
        <f t="shared" si="34"/>
        <v>4196532.4334542518</v>
      </c>
      <c r="N59" s="10">
        <f t="shared" si="34"/>
        <v>4322024.8527844232</v>
      </c>
      <c r="O59" s="10">
        <f t="shared" si="34"/>
        <v>4374825.1065598335</v>
      </c>
      <c r="P59" s="10">
        <f t="shared" si="34"/>
        <v>4574263.6558451923</v>
      </c>
      <c r="Q59" s="10">
        <f t="shared" si="34"/>
        <v>4796181.0753825726</v>
      </c>
      <c r="R59" s="10">
        <f t="shared" si="34"/>
        <v>4710564.4982075393</v>
      </c>
      <c r="S59" s="10">
        <f t="shared" si="34"/>
        <v>5015553.8044451876</v>
      </c>
      <c r="T59" s="10">
        <f t="shared" si="34"/>
        <v>5353401.3927205196</v>
      </c>
      <c r="U59" s="10">
        <f t="shared" si="34"/>
        <v>5059168.3895702595</v>
      </c>
      <c r="V59" s="10">
        <f t="shared" si="34"/>
        <v>5485760.7506246818</v>
      </c>
      <c r="W59" s="10">
        <f t="shared" si="34"/>
        <v>5960923.0488936091</v>
      </c>
    </row>
    <row r="60" spans="1:23" ht="16.5" x14ac:dyDescent="0.25">
      <c r="B60" s="22" t="s">
        <v>29</v>
      </c>
      <c r="C60" s="94"/>
      <c r="D60" s="55"/>
      <c r="E60" s="56"/>
      <c r="F60" s="55"/>
      <c r="G60" s="18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25" customFormat="1" ht="47.25" x14ac:dyDescent="0.25">
      <c r="A61" s="97">
        <v>10</v>
      </c>
      <c r="B61" s="23" t="s">
        <v>47</v>
      </c>
      <c r="C61" s="18" t="s">
        <v>21</v>
      </c>
      <c r="D61" s="24">
        <v>3283758</v>
      </c>
      <c r="E61" s="18">
        <v>3181534</v>
      </c>
      <c r="F61" s="24">
        <v>2799750</v>
      </c>
      <c r="G61" s="18">
        <v>3174246</v>
      </c>
      <c r="H61" s="17">
        <f>G61*H62/100</f>
        <v>3266299.1340000005</v>
      </c>
      <c r="I61" s="18">
        <f>H61*I62/100</f>
        <v>3298962.1253400003</v>
      </c>
      <c r="J61" s="18">
        <f>H61*J62/100</f>
        <v>3364288.1080200006</v>
      </c>
      <c r="K61" s="18">
        <f t="shared" ref="K61:W61" si="35">H61*K62/100</f>
        <v>3429614.0907000005</v>
      </c>
      <c r="L61" s="18">
        <f t="shared" si="35"/>
        <v>3331951.7465934004</v>
      </c>
      <c r="M61" s="18">
        <f t="shared" si="35"/>
        <v>3465216.7512606005</v>
      </c>
      <c r="N61" s="18">
        <f t="shared" si="35"/>
        <v>3583946.7247815006</v>
      </c>
      <c r="O61" s="18">
        <f t="shared" si="35"/>
        <v>3381931.0227923011</v>
      </c>
      <c r="P61" s="18">
        <f t="shared" si="35"/>
        <v>3586499.3375547216</v>
      </c>
      <c r="Q61" s="18">
        <f t="shared" si="35"/>
        <v>3781063.7946444834</v>
      </c>
      <c r="R61" s="18">
        <f t="shared" si="35"/>
        <v>3449569.6432481473</v>
      </c>
      <c r="S61" s="18">
        <f t="shared" si="35"/>
        <v>3729959.3110569105</v>
      </c>
      <c r="T61" s="18">
        <f t="shared" si="35"/>
        <v>4007927.6223231526</v>
      </c>
      <c r="U61" s="18">
        <f t="shared" si="35"/>
        <v>3501313.1878968696</v>
      </c>
      <c r="V61" s="18">
        <f t="shared" si="35"/>
        <v>3860507.8869439024</v>
      </c>
      <c r="W61" s="18">
        <f t="shared" si="35"/>
        <v>4228363.6415509256</v>
      </c>
    </row>
    <row r="62" spans="1:23" ht="15" customHeight="1" x14ac:dyDescent="0.25">
      <c r="A62" s="97"/>
      <c r="B62" s="26" t="s">
        <v>31</v>
      </c>
      <c r="C62" s="94" t="s">
        <v>23</v>
      </c>
      <c r="D62" s="95">
        <v>108.3</v>
      </c>
      <c r="E62" s="94">
        <v>96.9</v>
      </c>
      <c r="F62" s="95">
        <v>88</v>
      </c>
      <c r="G62" s="18">
        <v>99.73</v>
      </c>
      <c r="H62" s="17">
        <v>102.9</v>
      </c>
      <c r="I62" s="18">
        <v>101</v>
      </c>
      <c r="J62" s="18">
        <v>103</v>
      </c>
      <c r="K62" s="18">
        <v>105</v>
      </c>
      <c r="L62" s="18">
        <v>101</v>
      </c>
      <c r="M62" s="18">
        <v>103</v>
      </c>
      <c r="N62" s="18">
        <v>104.5</v>
      </c>
      <c r="O62" s="18">
        <v>101.5</v>
      </c>
      <c r="P62" s="18">
        <v>103.5</v>
      </c>
      <c r="Q62" s="18">
        <v>105.5</v>
      </c>
      <c r="R62" s="18">
        <v>102</v>
      </c>
      <c r="S62" s="18">
        <v>104</v>
      </c>
      <c r="T62" s="18">
        <v>106</v>
      </c>
      <c r="U62" s="18">
        <v>101.5</v>
      </c>
      <c r="V62" s="18">
        <v>103.5</v>
      </c>
      <c r="W62" s="18">
        <v>105.5</v>
      </c>
    </row>
    <row r="63" spans="1:23" s="25" customFormat="1" ht="15" customHeight="1" x14ac:dyDescent="0.25">
      <c r="A63" s="97"/>
      <c r="B63" s="29" t="s">
        <v>28</v>
      </c>
      <c r="C63" s="18" t="s">
        <v>21</v>
      </c>
      <c r="D63" s="24">
        <v>3283758</v>
      </c>
      <c r="E63" s="18">
        <v>3181534</v>
      </c>
      <c r="F63" s="24">
        <v>2903341</v>
      </c>
      <c r="G63" s="18">
        <v>3174246</v>
      </c>
      <c r="H63" s="17">
        <f>G63*H62*H67/10000</f>
        <v>3468809.6803080002</v>
      </c>
      <c r="I63" s="18">
        <f>H63*I62*I67/10000</f>
        <v>3717211.1415148559</v>
      </c>
      <c r="J63" s="18">
        <f>H63*J62*J67/10000</f>
        <v>3762236.2911652536</v>
      </c>
      <c r="K63" s="18">
        <f t="shared" ref="K63:W63" si="36">H63*K62*K67/10000</f>
        <v>3828004.9227038934</v>
      </c>
      <c r="L63" s="18">
        <f t="shared" si="36"/>
        <v>3960874.3318411545</v>
      </c>
      <c r="M63" s="18">
        <f t="shared" si="36"/>
        <v>4072733.6522751213</v>
      </c>
      <c r="N63" s="18">
        <f t="shared" si="36"/>
        <v>4196278.1362926215</v>
      </c>
      <c r="O63" s="18">
        <f t="shared" si="36"/>
        <v>4241403.2563938042</v>
      </c>
      <c r="P63" s="18">
        <f t="shared" si="36"/>
        <v>4438689.1346003022</v>
      </c>
      <c r="Q63" s="18">
        <f t="shared" si="36"/>
        <v>4657281.2523457287</v>
      </c>
      <c r="R63" s="18">
        <f t="shared" si="36"/>
        <v>4564174.0442053722</v>
      </c>
      <c r="S63" s="18">
        <f t="shared" si="36"/>
        <v>4865513.4817834683</v>
      </c>
      <c r="T63" s="18">
        <f t="shared" si="36"/>
        <v>5198364.188243255</v>
      </c>
      <c r="U63" s="18">
        <f t="shared" si="36"/>
        <v>4896696.9441959541</v>
      </c>
      <c r="V63" s="18">
        <f t="shared" si="36"/>
        <v>5317811.6150500597</v>
      </c>
      <c r="W63" s="18">
        <f t="shared" si="36"/>
        <v>5785909.3006194485</v>
      </c>
    </row>
    <row r="64" spans="1:23" s="25" customFormat="1" ht="30.75" customHeight="1" x14ac:dyDescent="0.25">
      <c r="A64" s="97">
        <v>11</v>
      </c>
      <c r="B64" s="23" t="s">
        <v>48</v>
      </c>
      <c r="C64" s="18" t="s">
        <v>21</v>
      </c>
      <c r="D64" s="24">
        <v>98131</v>
      </c>
      <c r="E64" s="18">
        <v>105824</v>
      </c>
      <c r="F64" s="24">
        <v>95242</v>
      </c>
      <c r="G64" s="18">
        <v>100259</v>
      </c>
      <c r="H64" s="17">
        <f>G64*H65/100</f>
        <v>100259</v>
      </c>
      <c r="I64" s="18">
        <f>H64*I65/100</f>
        <v>101261.59</v>
      </c>
      <c r="J64" s="18">
        <f>H64*J65/100</f>
        <v>102264.18</v>
      </c>
      <c r="K64" s="18">
        <f>H64*K65/100</f>
        <v>103266.77</v>
      </c>
      <c r="L64" s="18">
        <f>I64*L65/100</f>
        <v>103286.82179999999</v>
      </c>
      <c r="M64" s="18">
        <f>J64*M65/100</f>
        <v>105332.10539999999</v>
      </c>
      <c r="N64" s="18">
        <f>K64*N65/100</f>
        <v>107397.4408</v>
      </c>
      <c r="O64" s="18">
        <f t="shared" ref="O64:W64" si="37">L64*O65/100</f>
        <v>106385.42645399999</v>
      </c>
      <c r="P64" s="18">
        <f t="shared" si="37"/>
        <v>109545.38961599999</v>
      </c>
      <c r="Q64" s="18">
        <f t="shared" si="37"/>
        <v>112767.31284</v>
      </c>
      <c r="R64" s="18">
        <f t="shared" si="37"/>
        <v>110640.84351215998</v>
      </c>
      <c r="S64" s="18">
        <f t="shared" si="37"/>
        <v>115022.65909679998</v>
      </c>
      <c r="T64" s="18">
        <f t="shared" si="37"/>
        <v>119533.3516104</v>
      </c>
      <c r="U64" s="18">
        <f t="shared" si="37"/>
        <v>116172.88568776798</v>
      </c>
      <c r="V64" s="18">
        <f t="shared" si="37"/>
        <v>121924.01864260799</v>
      </c>
      <c r="W64" s="18">
        <f t="shared" si="37"/>
        <v>127900.68622312801</v>
      </c>
    </row>
    <row r="65" spans="1:23" ht="16.5" x14ac:dyDescent="0.25">
      <c r="A65" s="97"/>
      <c r="B65" s="26" t="s">
        <v>31</v>
      </c>
      <c r="C65" s="94" t="s">
        <v>23</v>
      </c>
      <c r="D65" s="27">
        <v>86.8</v>
      </c>
      <c r="E65" s="28">
        <v>108</v>
      </c>
      <c r="F65" s="27">
        <v>90</v>
      </c>
      <c r="G65" s="18">
        <v>97</v>
      </c>
      <c r="H65" s="17">
        <v>100</v>
      </c>
      <c r="I65" s="18">
        <v>101</v>
      </c>
      <c r="J65" s="18">
        <v>102</v>
      </c>
      <c r="K65" s="18">
        <v>103</v>
      </c>
      <c r="L65" s="18">
        <v>102</v>
      </c>
      <c r="M65" s="18">
        <v>103</v>
      </c>
      <c r="N65" s="18">
        <v>104</v>
      </c>
      <c r="O65" s="18">
        <v>103</v>
      </c>
      <c r="P65" s="18">
        <v>104</v>
      </c>
      <c r="Q65" s="18">
        <v>105</v>
      </c>
      <c r="R65" s="18">
        <v>104</v>
      </c>
      <c r="S65" s="18">
        <v>105</v>
      </c>
      <c r="T65" s="18">
        <v>106</v>
      </c>
      <c r="U65" s="18">
        <v>105</v>
      </c>
      <c r="V65" s="18">
        <v>106</v>
      </c>
      <c r="W65" s="18">
        <v>107</v>
      </c>
    </row>
    <row r="66" spans="1:23" s="25" customFormat="1" ht="16.5" x14ac:dyDescent="0.25">
      <c r="A66" s="97"/>
      <c r="B66" s="29" t="s">
        <v>28</v>
      </c>
      <c r="C66" s="18" t="s">
        <v>21</v>
      </c>
      <c r="D66" s="24">
        <v>98131</v>
      </c>
      <c r="E66" s="18">
        <v>105824</v>
      </c>
      <c r="F66" s="24">
        <v>98766</v>
      </c>
      <c r="G66" s="18">
        <v>100259</v>
      </c>
      <c r="H66" s="17">
        <f>G66*H65*H67/10000</f>
        <v>106475.058</v>
      </c>
      <c r="I66" s="18">
        <f>H66*I65*I67/10000</f>
        <v>114099.73690338001</v>
      </c>
      <c r="J66" s="18">
        <f>H66*J65*J67/10000</f>
        <v>114360.60079548002</v>
      </c>
      <c r="K66" s="18">
        <f t="shared" ref="K66:W66" si="38">H66*K65*K67/10000</f>
        <v>115262.44453674002</v>
      </c>
      <c r="L66" s="18">
        <f t="shared" si="38"/>
        <v>122782.72688172721</v>
      </c>
      <c r="M66" s="18">
        <f t="shared" si="38"/>
        <v>123798.78117913098</v>
      </c>
      <c r="N66" s="18">
        <f t="shared" si="38"/>
        <v>125746.71649180188</v>
      </c>
      <c r="O66" s="18">
        <f t="shared" si="38"/>
        <v>133421.85016602889</v>
      </c>
      <c r="P66" s="18">
        <f t="shared" si="38"/>
        <v>135574.52124488991</v>
      </c>
      <c r="Q66" s="18">
        <f t="shared" si="38"/>
        <v>138899.82303684435</v>
      </c>
      <c r="R66" s="18">
        <f t="shared" si="38"/>
        <v>146390.45400216689</v>
      </c>
      <c r="S66" s="18">
        <f t="shared" si="38"/>
        <v>150040.32266171966</v>
      </c>
      <c r="T66" s="18">
        <f t="shared" si="38"/>
        <v>155037.20447726492</v>
      </c>
      <c r="U66" s="18">
        <f t="shared" si="38"/>
        <v>162471.44537430495</v>
      </c>
      <c r="V66" s="18">
        <f t="shared" si="38"/>
        <v>167949.13557462252</v>
      </c>
      <c r="W66" s="18">
        <f t="shared" si="38"/>
        <v>175013.74827416049</v>
      </c>
    </row>
    <row r="67" spans="1:23" s="63" customFormat="1" ht="25.5" hidden="1" customHeight="1" x14ac:dyDescent="0.2">
      <c r="A67" s="61"/>
      <c r="B67" s="62" t="s">
        <v>49</v>
      </c>
      <c r="C67" s="32"/>
      <c r="D67" s="33"/>
      <c r="E67" s="32">
        <v>102</v>
      </c>
      <c r="F67" s="33">
        <v>103.7</v>
      </c>
      <c r="G67" s="34">
        <v>103.7</v>
      </c>
      <c r="H67" s="17">
        <v>106.2</v>
      </c>
      <c r="I67" s="34">
        <v>106.1</v>
      </c>
      <c r="J67" s="34">
        <v>105.3</v>
      </c>
      <c r="K67" s="34">
        <v>105.1</v>
      </c>
      <c r="L67" s="34">
        <v>105.5</v>
      </c>
      <c r="M67" s="34">
        <v>105.1</v>
      </c>
      <c r="N67" s="34">
        <v>104.9</v>
      </c>
      <c r="O67" s="34">
        <v>105.5</v>
      </c>
      <c r="P67" s="34">
        <v>105.3</v>
      </c>
      <c r="Q67" s="34">
        <v>105.2</v>
      </c>
      <c r="R67" s="34">
        <v>105.5</v>
      </c>
      <c r="S67" s="34">
        <v>105.4</v>
      </c>
      <c r="T67" s="34">
        <v>105.3</v>
      </c>
      <c r="U67" s="34">
        <v>105.7</v>
      </c>
      <c r="V67" s="34">
        <v>105.6</v>
      </c>
      <c r="W67" s="34">
        <v>105.5</v>
      </c>
    </row>
    <row r="68" spans="1:23" s="25" customFormat="1" ht="63" x14ac:dyDescent="0.25">
      <c r="A68" s="12"/>
      <c r="B68" s="13" t="s">
        <v>50</v>
      </c>
      <c r="C68" s="18" t="s">
        <v>21</v>
      </c>
      <c r="D68" s="24">
        <f>D72+D75+D78</f>
        <v>489089</v>
      </c>
      <c r="E68" s="18">
        <f>E72+E75+E78</f>
        <v>575693</v>
      </c>
      <c r="F68" s="24">
        <v>583824</v>
      </c>
      <c r="G68" s="18">
        <f t="shared" ref="G68:W68" si="39">G72+G75+G78</f>
        <v>612202.80000000005</v>
      </c>
      <c r="H68" s="17">
        <f t="shared" si="39"/>
        <v>634485.62100000004</v>
      </c>
      <c r="I68" s="18">
        <f t="shared" si="39"/>
        <v>639543.46410600003</v>
      </c>
      <c r="J68" s="18">
        <f t="shared" si="39"/>
        <v>647403.28141000005</v>
      </c>
      <c r="K68" s="18">
        <f t="shared" si="39"/>
        <v>655950.53865999996</v>
      </c>
      <c r="L68" s="18">
        <f t="shared" si="39"/>
        <v>645938.89874705998</v>
      </c>
      <c r="M68" s="18">
        <f t="shared" si="39"/>
        <v>663242.692759</v>
      </c>
      <c r="N68" s="18">
        <f t="shared" si="39"/>
        <v>677973.43048680003</v>
      </c>
      <c r="O68" s="18">
        <f t="shared" si="39"/>
        <v>651855.13577821897</v>
      </c>
      <c r="P68" s="18">
        <f t="shared" si="39"/>
        <v>680928.35722973989</v>
      </c>
      <c r="Q68" s="18">
        <f t="shared" si="39"/>
        <v>703088.02000906202</v>
      </c>
      <c r="R68" s="18">
        <f t="shared" si="39"/>
        <v>660126.70870090253</v>
      </c>
      <c r="S68" s="18">
        <f t="shared" si="39"/>
        <v>701375.26844470412</v>
      </c>
      <c r="T68" s="18">
        <f t="shared" si="39"/>
        <v>736073.57773813955</v>
      </c>
      <c r="U68" s="18">
        <f t="shared" si="39"/>
        <v>672845.08474938222</v>
      </c>
      <c r="V68" s="18">
        <f t="shared" si="39"/>
        <v>722821.47590291919</v>
      </c>
      <c r="W68" s="18">
        <f t="shared" si="39"/>
        <v>767062.46340685384</v>
      </c>
    </row>
    <row r="69" spans="1:23" ht="16.5" x14ac:dyDescent="0.25">
      <c r="B69" s="20" t="s">
        <v>31</v>
      </c>
      <c r="C69" s="94" t="s">
        <v>23</v>
      </c>
      <c r="D69" s="95">
        <v>115.8</v>
      </c>
      <c r="E69" s="94">
        <f>E68/D68*100</f>
        <v>117.70720666381784</v>
      </c>
      <c r="F69" s="95">
        <v>101.4</v>
      </c>
      <c r="G69" s="18">
        <f>G68/E68*100</f>
        <v>106.34188708217749</v>
      </c>
      <c r="H69" s="17">
        <f>H68/G68*100</f>
        <v>103.63977770111472</v>
      </c>
      <c r="I69" s="18">
        <f>I68/H68*100</f>
        <v>100.79715645849127</v>
      </c>
      <c r="J69" s="18">
        <f>J68/H68*100</f>
        <v>102.03592642330347</v>
      </c>
      <c r="K69" s="18">
        <f>K68/H68*100</f>
        <v>103.38304241255609</v>
      </c>
      <c r="L69" s="18">
        <f>L68/I68*100</f>
        <v>101</v>
      </c>
      <c r="M69" s="18">
        <f>M68/J68*100</f>
        <v>102.44660659033158</v>
      </c>
      <c r="N69" s="18">
        <f>N68/K68*100</f>
        <v>103.35740128696125</v>
      </c>
      <c r="O69" s="18">
        <f t="shared" ref="O69:W69" si="40">O68/L68*100</f>
        <v>100.91591279649434</v>
      </c>
      <c r="P69" s="18">
        <f t="shared" si="40"/>
        <v>102.66654494106371</v>
      </c>
      <c r="Q69" s="18">
        <f t="shared" si="40"/>
        <v>103.70436191049981</v>
      </c>
      <c r="R69" s="18">
        <f t="shared" si="40"/>
        <v>101.26892808979844</v>
      </c>
      <c r="S69" s="18">
        <f t="shared" si="40"/>
        <v>103.00279919287685</v>
      </c>
      <c r="T69" s="18">
        <f t="shared" si="40"/>
        <v>104.69152606648773</v>
      </c>
      <c r="U69" s="18">
        <f t="shared" si="40"/>
        <v>101.92665678889267</v>
      </c>
      <c r="V69" s="18">
        <f t="shared" si="40"/>
        <v>103.05773648189391</v>
      </c>
      <c r="W69" s="18">
        <f t="shared" si="40"/>
        <v>104.21002554716598</v>
      </c>
    </row>
    <row r="70" spans="1:23" s="25" customFormat="1" ht="16.5" x14ac:dyDescent="0.25">
      <c r="A70" s="12"/>
      <c r="B70" s="23" t="s">
        <v>28</v>
      </c>
      <c r="C70" s="18" t="s">
        <v>21</v>
      </c>
      <c r="D70" s="24">
        <f>D74+D77+D80</f>
        <v>489089</v>
      </c>
      <c r="E70" s="18">
        <f>E74+E77+E80</f>
        <v>575693</v>
      </c>
      <c r="F70" s="24">
        <v>611264</v>
      </c>
      <c r="G70" s="18">
        <f t="shared" ref="G70:W70" si="41">G74+G77+G80</f>
        <v>612202.80000000005</v>
      </c>
      <c r="H70" s="17">
        <f t="shared" si="41"/>
        <v>646083.55247600004</v>
      </c>
      <c r="I70" s="18">
        <f t="shared" si="41"/>
        <v>684414.68968405807</v>
      </c>
      <c r="J70" s="18">
        <f t="shared" si="41"/>
        <v>690227.15436166176</v>
      </c>
      <c r="K70" s="18">
        <f t="shared" si="41"/>
        <v>697901.13710768661</v>
      </c>
      <c r="L70" s="18">
        <f t="shared" si="41"/>
        <v>723748.00190020096</v>
      </c>
      <c r="M70" s="18">
        <f t="shared" si="41"/>
        <v>739632.57840195671</v>
      </c>
      <c r="N70" s="18">
        <f t="shared" si="41"/>
        <v>753046.75700180442</v>
      </c>
      <c r="O70" s="18">
        <f t="shared" si="41"/>
        <v>765508.6323982015</v>
      </c>
      <c r="P70" s="18">
        <f t="shared" si="41"/>
        <v>794315.57365343987</v>
      </c>
      <c r="Q70" s="18">
        <f t="shared" si="41"/>
        <v>815341.50558008277</v>
      </c>
      <c r="R70" s="18">
        <f t="shared" si="41"/>
        <v>814809.02125960472</v>
      </c>
      <c r="S70" s="18">
        <f t="shared" si="41"/>
        <v>858258.01429763646</v>
      </c>
      <c r="T70" s="18">
        <f t="shared" si="41"/>
        <v>893650.67740589636</v>
      </c>
      <c r="U70" s="18">
        <f t="shared" si="41"/>
        <v>874509.90956665494</v>
      </c>
      <c r="V70" s="18">
        <f t="shared" si="41"/>
        <v>930507.47454680956</v>
      </c>
      <c r="W70" s="18">
        <f t="shared" si="41"/>
        <v>977883.5789376141</v>
      </c>
    </row>
    <row r="71" spans="1:23" ht="16.5" x14ac:dyDescent="0.25">
      <c r="B71" s="22" t="s">
        <v>29</v>
      </c>
      <c r="C71" s="94"/>
      <c r="D71" s="95"/>
      <c r="E71" s="94"/>
      <c r="F71" s="95"/>
      <c r="G71" s="18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25" customFormat="1" ht="31.5" x14ac:dyDescent="0.25">
      <c r="A72" s="97">
        <v>12</v>
      </c>
      <c r="B72" s="23" t="s">
        <v>51</v>
      </c>
      <c r="C72" s="18" t="s">
        <v>21</v>
      </c>
      <c r="D72" s="24">
        <v>198898</v>
      </c>
      <c r="E72" s="18">
        <v>317112</v>
      </c>
      <c r="F72" s="24">
        <v>323454</v>
      </c>
      <c r="G72" s="18">
        <v>338999</v>
      </c>
      <c r="H72" s="17">
        <f>G72*H73/100</f>
        <v>358321.94300000003</v>
      </c>
      <c r="I72" s="18">
        <f>H72*I73/100</f>
        <v>361905.16243000003</v>
      </c>
      <c r="J72" s="18">
        <f>H72*J73/100</f>
        <v>365488.38186000002</v>
      </c>
      <c r="K72" s="18">
        <f>H72*K73/100</f>
        <v>372654.82072000002</v>
      </c>
      <c r="L72" s="18">
        <f>I72*L73/100</f>
        <v>365524.21405430004</v>
      </c>
      <c r="M72" s="18">
        <f>J72*M73/100</f>
        <v>374625.59140650003</v>
      </c>
      <c r="N72" s="18">
        <f>K72*N73/100</f>
        <v>385697.73944520002</v>
      </c>
      <c r="O72" s="18">
        <f t="shared" ref="O72:W72" si="42">L72*O73/100</f>
        <v>367351.83512457157</v>
      </c>
      <c r="P72" s="18">
        <f t="shared" si="42"/>
        <v>383991.23119166255</v>
      </c>
      <c r="Q72" s="18">
        <f t="shared" si="42"/>
        <v>399197.16032578202</v>
      </c>
      <c r="R72" s="18">
        <f t="shared" si="42"/>
        <v>371025.3534758173</v>
      </c>
      <c r="S72" s="18">
        <f t="shared" si="42"/>
        <v>395510.96812741243</v>
      </c>
      <c r="T72" s="18">
        <f t="shared" si="42"/>
        <v>419157.0183420711</v>
      </c>
      <c r="U72" s="18">
        <f t="shared" si="42"/>
        <v>378445.86054533365</v>
      </c>
      <c r="V72" s="18">
        <f t="shared" si="42"/>
        <v>407376.29717123479</v>
      </c>
      <c r="W72" s="18">
        <f t="shared" si="42"/>
        <v>435923.29907575389</v>
      </c>
    </row>
    <row r="73" spans="1:23" s="57" customFormat="1" ht="16.5" x14ac:dyDescent="0.25">
      <c r="A73" s="97"/>
      <c r="B73" s="26" t="s">
        <v>31</v>
      </c>
      <c r="C73" s="94" t="s">
        <v>23</v>
      </c>
      <c r="D73" s="95">
        <v>120.9</v>
      </c>
      <c r="E73" s="94">
        <v>154</v>
      </c>
      <c r="F73" s="95">
        <v>102</v>
      </c>
      <c r="G73" s="18">
        <v>111</v>
      </c>
      <c r="H73" s="17">
        <v>105.7</v>
      </c>
      <c r="I73" s="18">
        <v>101</v>
      </c>
      <c r="J73" s="18">
        <v>102</v>
      </c>
      <c r="K73" s="18">
        <v>104</v>
      </c>
      <c r="L73" s="18">
        <v>101</v>
      </c>
      <c r="M73" s="18">
        <v>102.5</v>
      </c>
      <c r="N73" s="18">
        <v>103.5</v>
      </c>
      <c r="O73" s="18">
        <v>100.5</v>
      </c>
      <c r="P73" s="18">
        <v>102.5</v>
      </c>
      <c r="Q73" s="18">
        <v>103.5</v>
      </c>
      <c r="R73" s="18">
        <v>101</v>
      </c>
      <c r="S73" s="18">
        <v>103</v>
      </c>
      <c r="T73" s="18">
        <v>105</v>
      </c>
      <c r="U73" s="18">
        <v>102</v>
      </c>
      <c r="V73" s="18">
        <v>103</v>
      </c>
      <c r="W73" s="18">
        <v>104</v>
      </c>
    </row>
    <row r="74" spans="1:23" s="25" customFormat="1" ht="16.5" x14ac:dyDescent="0.25">
      <c r="A74" s="97"/>
      <c r="B74" s="29" t="s">
        <v>28</v>
      </c>
      <c r="C74" s="18" t="s">
        <v>21</v>
      </c>
      <c r="D74" s="24">
        <v>198898</v>
      </c>
      <c r="E74" s="18">
        <v>317112</v>
      </c>
      <c r="F74" s="24">
        <v>338657</v>
      </c>
      <c r="G74" s="18">
        <v>338999</v>
      </c>
      <c r="H74" s="17">
        <v>358321</v>
      </c>
      <c r="I74" s="18">
        <f>H74*I73*I81/10000</f>
        <v>380361.32471000002</v>
      </c>
      <c r="J74" s="18">
        <f>H74*J73*J81/10000</f>
        <v>382665.32874000003</v>
      </c>
      <c r="K74" s="18">
        <f t="shared" ref="K74:W74" si="43">H74*K73*K81/10000</f>
        <v>389423.26280000003</v>
      </c>
      <c r="L74" s="18">
        <f t="shared" si="43"/>
        <v>402220.69004108378</v>
      </c>
      <c r="M74" s="18">
        <f t="shared" si="43"/>
        <v>410274.63220859098</v>
      </c>
      <c r="N74" s="18">
        <f t="shared" si="43"/>
        <v>420787.41238591203</v>
      </c>
      <c r="O74" s="18">
        <f t="shared" si="43"/>
        <v>423634.91957887105</v>
      </c>
      <c r="P74" s="18">
        <f t="shared" si="43"/>
        <v>439875.94692244084</v>
      </c>
      <c r="Q74" s="18">
        <f t="shared" si="43"/>
        <v>454677.63057947339</v>
      </c>
      <c r="R74" s="18">
        <f t="shared" si="43"/>
        <v>449692.70348216745</v>
      </c>
      <c r="S74" s="18">
        <f t="shared" si="43"/>
        <v>475272.76437128964</v>
      </c>
      <c r="T74" s="18">
        <f t="shared" si="43"/>
        <v>499849.85317754402</v>
      </c>
      <c r="U74" s="18">
        <f t="shared" si="43"/>
        <v>482996.94510205678</v>
      </c>
      <c r="V74" s="18">
        <f t="shared" si="43"/>
        <v>514986.55656215455</v>
      </c>
      <c r="W74" s="18">
        <f t="shared" si="43"/>
        <v>545836.03966987808</v>
      </c>
    </row>
    <row r="75" spans="1:23" s="25" customFormat="1" ht="31.5" x14ac:dyDescent="0.25">
      <c r="A75" s="97">
        <v>13</v>
      </c>
      <c r="B75" s="23" t="s">
        <v>52</v>
      </c>
      <c r="C75" s="18" t="s">
        <v>21</v>
      </c>
      <c r="D75" s="24">
        <v>113550</v>
      </c>
      <c r="E75" s="18">
        <v>113890</v>
      </c>
      <c r="F75" s="24">
        <v>114232</v>
      </c>
      <c r="G75" s="18">
        <v>113920</v>
      </c>
      <c r="H75" s="17">
        <f>G75*H76/100</f>
        <v>115287.03999999999</v>
      </c>
      <c r="I75" s="18">
        <f>H75*I76/100</f>
        <v>116439.91039999999</v>
      </c>
      <c r="J75" s="18">
        <f>H75*J76/100</f>
        <v>117016.34559999999</v>
      </c>
      <c r="K75" s="18">
        <f>H75*K76/100</f>
        <v>117592.78080000001</v>
      </c>
      <c r="L75" s="18">
        <f>I75*L76/100</f>
        <v>117604.30950399999</v>
      </c>
      <c r="M75" s="18">
        <f>J75*M76/100</f>
        <v>118771.59078399999</v>
      </c>
      <c r="N75" s="18">
        <f>K75*N76/100</f>
        <v>119944.63641600002</v>
      </c>
      <c r="O75" s="18">
        <f t="shared" ref="O75:W75" si="44">L75*O76/100</f>
        <v>119250.769837056</v>
      </c>
      <c r="P75" s="18">
        <f t="shared" si="44"/>
        <v>121147.02259967997</v>
      </c>
      <c r="Q75" s="18">
        <f t="shared" si="44"/>
        <v>122943.25232640002</v>
      </c>
      <c r="R75" s="18">
        <f t="shared" si="44"/>
        <v>121039.53138461184</v>
      </c>
      <c r="S75" s="18">
        <f t="shared" si="44"/>
        <v>123569.96305167356</v>
      </c>
      <c r="T75" s="18">
        <f t="shared" si="44"/>
        <v>126016.83363456001</v>
      </c>
      <c r="U75" s="18">
        <f t="shared" si="44"/>
        <v>122976.16388676561</v>
      </c>
      <c r="V75" s="18">
        <f t="shared" si="44"/>
        <v>126041.36231270703</v>
      </c>
      <c r="W75" s="18">
        <f t="shared" si="44"/>
        <v>129167.25447542401</v>
      </c>
    </row>
    <row r="76" spans="1:23" ht="16.5" x14ac:dyDescent="0.25">
      <c r="A76" s="97"/>
      <c r="B76" s="26" t="s">
        <v>31</v>
      </c>
      <c r="C76" s="94" t="s">
        <v>23</v>
      </c>
      <c r="D76" s="27">
        <v>100.4</v>
      </c>
      <c r="E76" s="28">
        <v>100.3</v>
      </c>
      <c r="F76" s="64">
        <v>100.3</v>
      </c>
      <c r="G76" s="18">
        <v>100.3</v>
      </c>
      <c r="H76" s="17">
        <v>101.2</v>
      </c>
      <c r="I76" s="18">
        <v>101</v>
      </c>
      <c r="J76" s="18">
        <v>101.5</v>
      </c>
      <c r="K76" s="18">
        <v>102</v>
      </c>
      <c r="L76" s="18">
        <v>101</v>
      </c>
      <c r="M76" s="18">
        <v>101.5</v>
      </c>
      <c r="N76" s="18">
        <v>102</v>
      </c>
      <c r="O76" s="18">
        <v>101.4</v>
      </c>
      <c r="P76" s="18">
        <v>102</v>
      </c>
      <c r="Q76" s="18">
        <v>102.5</v>
      </c>
      <c r="R76" s="18">
        <v>101.5</v>
      </c>
      <c r="S76" s="18">
        <v>102</v>
      </c>
      <c r="T76" s="18">
        <v>102.5</v>
      </c>
      <c r="U76" s="18">
        <v>101.6</v>
      </c>
      <c r="V76" s="18">
        <v>102</v>
      </c>
      <c r="W76" s="18">
        <v>102.5</v>
      </c>
    </row>
    <row r="77" spans="1:23" s="25" customFormat="1" ht="16.5" x14ac:dyDescent="0.25">
      <c r="A77" s="97"/>
      <c r="B77" s="29" t="s">
        <v>28</v>
      </c>
      <c r="C77" s="18" t="s">
        <v>21</v>
      </c>
      <c r="D77" s="24">
        <v>113550</v>
      </c>
      <c r="E77" s="18">
        <v>113890</v>
      </c>
      <c r="F77" s="24">
        <v>119601</v>
      </c>
      <c r="G77" s="18">
        <v>113920</v>
      </c>
      <c r="H77" s="17">
        <f>G77*H76*H81/10000</f>
        <v>120129.09568</v>
      </c>
      <c r="I77" s="18">
        <f>H77*I76*I81/10000</f>
        <v>127518.23635527679</v>
      </c>
      <c r="J77" s="18">
        <f>H77*J76*J81/10000</f>
        <v>127661.79062461441</v>
      </c>
      <c r="K77" s="18">
        <f t="shared" ref="K77:W77" si="45">H77*K76*K81/10000</f>
        <v>128045.603085312</v>
      </c>
      <c r="L77" s="18">
        <f t="shared" si="45"/>
        <v>134846.70939861456</v>
      </c>
      <c r="M77" s="18">
        <f t="shared" si="45"/>
        <v>135537.24648824686</v>
      </c>
      <c r="N77" s="18">
        <f t="shared" si="45"/>
        <v>136353.20181348705</v>
      </c>
      <c r="O77" s="18">
        <f t="shared" si="45"/>
        <v>143297.82237004454</v>
      </c>
      <c r="P77" s="18">
        <f t="shared" si="45"/>
        <v>144607.39902324032</v>
      </c>
      <c r="Q77" s="18">
        <f t="shared" si="45"/>
        <v>145911.56126061248</v>
      </c>
      <c r="R77" s="18">
        <f t="shared" si="45"/>
        <v>152865.10148058055</v>
      </c>
      <c r="S77" s="18">
        <f t="shared" si="45"/>
        <v>154727.02480688671</v>
      </c>
      <c r="T77" s="18">
        <f t="shared" si="45"/>
        <v>156588.63975585779</v>
      </c>
      <c r="U77" s="18">
        <f t="shared" si="45"/>
        <v>163542.42308879612</v>
      </c>
      <c r="V77" s="18">
        <f t="shared" si="45"/>
        <v>166028.28669878174</v>
      </c>
      <c r="W77" s="18">
        <f t="shared" si="45"/>
        <v>168528.52353724194</v>
      </c>
    </row>
    <row r="78" spans="1:23" s="25" customFormat="1" ht="31.5" x14ac:dyDescent="0.25">
      <c r="A78" s="97">
        <v>14</v>
      </c>
      <c r="B78" s="23" t="s">
        <v>53</v>
      </c>
      <c r="C78" s="18" t="s">
        <v>21</v>
      </c>
      <c r="D78" s="24">
        <v>176641</v>
      </c>
      <c r="E78" s="18">
        <v>144691</v>
      </c>
      <c r="F78" s="24">
        <v>146138</v>
      </c>
      <c r="G78" s="18">
        <v>159283.79999999999</v>
      </c>
      <c r="H78" s="17">
        <f>G78*H79/100</f>
        <v>160876.63799999998</v>
      </c>
      <c r="I78" s="18">
        <f>H78*I79/100</f>
        <v>161198.39127599998</v>
      </c>
      <c r="J78" s="18">
        <f>H78*J79/100</f>
        <v>164898.55394999997</v>
      </c>
      <c r="K78" s="18">
        <f>H78*K79/100</f>
        <v>165702.93713999997</v>
      </c>
      <c r="L78" s="18">
        <f>I78*L79/100</f>
        <v>162810.37518875996</v>
      </c>
      <c r="M78" s="18">
        <f>J78*M79/100</f>
        <v>169845.51056849997</v>
      </c>
      <c r="N78" s="18">
        <f>K78*N79/100</f>
        <v>172331.05462559999</v>
      </c>
      <c r="O78" s="18">
        <f t="shared" ref="O78:W78" si="46">L78*O79/100</f>
        <v>165252.53081659137</v>
      </c>
      <c r="P78" s="18">
        <f t="shared" si="46"/>
        <v>175790.10343839746</v>
      </c>
      <c r="Q78" s="18">
        <f t="shared" si="46"/>
        <v>180947.60735688001</v>
      </c>
      <c r="R78" s="18">
        <f t="shared" si="46"/>
        <v>168061.82384047343</v>
      </c>
      <c r="S78" s="18">
        <f t="shared" si="46"/>
        <v>182294.33726561817</v>
      </c>
      <c r="T78" s="18">
        <f t="shared" si="46"/>
        <v>190899.72576150842</v>
      </c>
      <c r="U78" s="18">
        <f t="shared" si="46"/>
        <v>171423.06031728291</v>
      </c>
      <c r="V78" s="18">
        <f t="shared" si="46"/>
        <v>189403.81641897731</v>
      </c>
      <c r="W78" s="18">
        <f t="shared" si="46"/>
        <v>201971.90985567591</v>
      </c>
    </row>
    <row r="79" spans="1:23" ht="16.5" x14ac:dyDescent="0.25">
      <c r="A79" s="97"/>
      <c r="B79" s="26" t="s">
        <v>31</v>
      </c>
      <c r="C79" s="94" t="s">
        <v>23</v>
      </c>
      <c r="D79" s="27">
        <v>123.8</v>
      </c>
      <c r="E79" s="28">
        <v>80.599999999999994</v>
      </c>
      <c r="F79" s="27">
        <v>101</v>
      </c>
      <c r="G79" s="18">
        <v>107.1</v>
      </c>
      <c r="H79" s="17">
        <v>101</v>
      </c>
      <c r="I79" s="18">
        <v>100.2</v>
      </c>
      <c r="J79" s="18">
        <v>102.5</v>
      </c>
      <c r="K79" s="18">
        <v>103</v>
      </c>
      <c r="L79" s="18">
        <v>101</v>
      </c>
      <c r="M79" s="18">
        <v>103</v>
      </c>
      <c r="N79" s="18">
        <v>104</v>
      </c>
      <c r="O79" s="18">
        <v>101.5</v>
      </c>
      <c r="P79" s="18">
        <v>103.5</v>
      </c>
      <c r="Q79" s="18">
        <v>105</v>
      </c>
      <c r="R79" s="18">
        <v>101.7</v>
      </c>
      <c r="S79" s="18">
        <v>103.7</v>
      </c>
      <c r="T79" s="18">
        <v>105.5</v>
      </c>
      <c r="U79" s="18">
        <v>102</v>
      </c>
      <c r="V79" s="18">
        <v>103.9</v>
      </c>
      <c r="W79" s="18">
        <v>105.8</v>
      </c>
    </row>
    <row r="80" spans="1:23" s="25" customFormat="1" ht="16.5" x14ac:dyDescent="0.25">
      <c r="A80" s="97"/>
      <c r="B80" s="29" t="s">
        <v>28</v>
      </c>
      <c r="C80" s="18" t="s">
        <v>21</v>
      </c>
      <c r="D80" s="24">
        <v>176641</v>
      </c>
      <c r="E80" s="18">
        <v>144691</v>
      </c>
      <c r="F80" s="24">
        <v>153006</v>
      </c>
      <c r="G80" s="18">
        <v>159283.79999999999</v>
      </c>
      <c r="H80" s="17">
        <f>G80*H79*H81/10000</f>
        <v>167633.45679600001</v>
      </c>
      <c r="I80" s="18">
        <f>H80*I81*I79/10000</f>
        <v>176535.12861878122</v>
      </c>
      <c r="J80" s="18">
        <f>H80*J81*J79/10000</f>
        <v>179900.03499704733</v>
      </c>
      <c r="K80" s="18">
        <f>H80*K81*K79/10000</f>
        <v>180432.27122237463</v>
      </c>
      <c r="L80" s="18">
        <f>I80*L81*L79/10000</f>
        <v>186680.60246050259</v>
      </c>
      <c r="M80" s="18">
        <f>J80*M81*M79/10000</f>
        <v>193820.69970511884</v>
      </c>
      <c r="N80" s="18">
        <f>K80*N81*N79/10000</f>
        <v>195906.14280240546</v>
      </c>
      <c r="O80" s="18">
        <f t="shared" ref="O80:W80" si="47">L80*O81*O79/10000</f>
        <v>198575.89044928583</v>
      </c>
      <c r="P80" s="18">
        <f t="shared" si="47"/>
        <v>209832.22770775869</v>
      </c>
      <c r="Q80" s="18">
        <f t="shared" si="47"/>
        <v>214752.31373999687</v>
      </c>
      <c r="R80" s="18">
        <f t="shared" si="47"/>
        <v>212251.21629685682</v>
      </c>
      <c r="S80" s="18">
        <f t="shared" si="47"/>
        <v>228258.22511946014</v>
      </c>
      <c r="T80" s="18">
        <f t="shared" si="47"/>
        <v>237212.18447249447</v>
      </c>
      <c r="U80" s="18">
        <f t="shared" si="47"/>
        <v>227970.54137580199</v>
      </c>
      <c r="V80" s="18">
        <f t="shared" si="47"/>
        <v>249492.63128587327</v>
      </c>
      <c r="W80" s="18">
        <f t="shared" si="47"/>
        <v>263519.01573049411</v>
      </c>
    </row>
    <row r="81" spans="1:23" s="63" customFormat="1" ht="25.5" hidden="1" customHeight="1" x14ac:dyDescent="0.2">
      <c r="A81" s="61"/>
      <c r="B81" s="62" t="s">
        <v>54</v>
      </c>
      <c r="C81" s="32"/>
      <c r="D81" s="33"/>
      <c r="E81" s="32">
        <v>105.3</v>
      </c>
      <c r="F81" s="33">
        <v>104.7</v>
      </c>
      <c r="G81" s="34">
        <v>104.7</v>
      </c>
      <c r="H81" s="17">
        <v>104.2</v>
      </c>
      <c r="I81" s="34">
        <v>105.1</v>
      </c>
      <c r="J81" s="34">
        <v>104.7</v>
      </c>
      <c r="K81" s="34">
        <v>104.5</v>
      </c>
      <c r="L81" s="34">
        <v>104.7</v>
      </c>
      <c r="M81" s="34">
        <v>104.6</v>
      </c>
      <c r="N81" s="34">
        <v>104.4</v>
      </c>
      <c r="O81" s="34">
        <v>104.8</v>
      </c>
      <c r="P81" s="34">
        <v>104.6</v>
      </c>
      <c r="Q81" s="34">
        <v>104.4</v>
      </c>
      <c r="R81" s="34">
        <v>105.1</v>
      </c>
      <c r="S81" s="34">
        <v>104.9</v>
      </c>
      <c r="T81" s="34">
        <v>104.7</v>
      </c>
      <c r="U81" s="34">
        <v>105.3</v>
      </c>
      <c r="V81" s="34">
        <v>105.2</v>
      </c>
      <c r="W81" s="34">
        <v>105</v>
      </c>
    </row>
    <row r="82" spans="1:23" s="25" customFormat="1" ht="31.5" x14ac:dyDescent="0.25">
      <c r="A82" s="12"/>
      <c r="B82" s="23" t="s">
        <v>55</v>
      </c>
      <c r="C82" s="18" t="s">
        <v>21</v>
      </c>
      <c r="D82" s="24">
        <f>D86+D89</f>
        <v>361932</v>
      </c>
      <c r="E82" s="18">
        <f>E86+E89</f>
        <v>423514</v>
      </c>
      <c r="F82" s="24">
        <v>435800</v>
      </c>
      <c r="G82" s="18">
        <f>G86+G89</f>
        <v>691013</v>
      </c>
      <c r="H82" s="17">
        <f>H86+H89</f>
        <v>700560.65999999992</v>
      </c>
      <c r="I82" s="18">
        <f t="shared" ref="I82:W82" si="48">I86+I89</f>
        <v>703499.48009999993</v>
      </c>
      <c r="J82" s="18">
        <f t="shared" si="48"/>
        <v>707002.28339999996</v>
      </c>
      <c r="K82" s="18">
        <f t="shared" si="48"/>
        <v>710364.09090000007</v>
      </c>
      <c r="L82" s="18">
        <f t="shared" si="48"/>
        <v>705327.70494870003</v>
      </c>
      <c r="M82" s="18">
        <f t="shared" si="48"/>
        <v>713646.78090959997</v>
      </c>
      <c r="N82" s="18">
        <f t="shared" si="48"/>
        <v>720307.52347350004</v>
      </c>
      <c r="O82" s="18">
        <f t="shared" si="48"/>
        <v>706597.08242600155</v>
      </c>
      <c r="P82" s="18">
        <f t="shared" si="48"/>
        <v>717642.99226061034</v>
      </c>
      <c r="Q82" s="18">
        <f t="shared" si="48"/>
        <v>728232.064677282</v>
      </c>
      <c r="R82" s="18">
        <f t="shared" si="48"/>
        <v>707868.85738032532</v>
      </c>
      <c r="S82" s="18">
        <f t="shared" si="48"/>
        <v>721087.80121602095</v>
      </c>
      <c r="T82" s="18">
        <f t="shared" si="48"/>
        <v>733913.08457041113</v>
      </c>
      <c r="U82" s="18">
        <f t="shared" si="48"/>
        <v>709143.03446534695</v>
      </c>
      <c r="V82" s="18">
        <f t="shared" si="48"/>
        <v>723972.15242088516</v>
      </c>
      <c r="W82" s="18">
        <f t="shared" si="48"/>
        <v>739050.47616240405</v>
      </c>
    </row>
    <row r="83" spans="1:23" ht="16.5" x14ac:dyDescent="0.25">
      <c r="B83" s="20" t="s">
        <v>31</v>
      </c>
      <c r="C83" s="94" t="s">
        <v>23</v>
      </c>
      <c r="D83" s="95">
        <v>98</v>
      </c>
      <c r="E83" s="94">
        <f>E82/D82*100</f>
        <v>117.0147983599129</v>
      </c>
      <c r="F83" s="95">
        <v>102.9</v>
      </c>
      <c r="G83" s="18">
        <f>G82/E82*100</f>
        <v>163.16178449826924</v>
      </c>
      <c r="H83" s="17">
        <f>H82/G82*100</f>
        <v>101.38169035893681</v>
      </c>
      <c r="I83" s="18">
        <f>I82/H82*100</f>
        <v>100.41949545097208</v>
      </c>
      <c r="J83" s="18">
        <f>J82/H82*100</f>
        <v>100.91949545097209</v>
      </c>
      <c r="K83" s="18">
        <f>K82/H82*100</f>
        <v>101.39936931371511</v>
      </c>
      <c r="L83" s="18">
        <f>L82/I82*100</f>
        <v>100.259875792437</v>
      </c>
      <c r="M83" s="18">
        <f>M82/J82*100</f>
        <v>100.93981273690467</v>
      </c>
      <c r="N83" s="18">
        <f>N82/K82*100</f>
        <v>101.39976565551083</v>
      </c>
      <c r="O83" s="18">
        <f t="shared" ref="O83:W83" si="49">O82/L82*100</f>
        <v>100.17996988752822</v>
      </c>
      <c r="P83" s="18">
        <f t="shared" si="49"/>
        <v>100.55997048650831</v>
      </c>
      <c r="Q83" s="18">
        <f t="shared" si="49"/>
        <v>101.10016082652697</v>
      </c>
      <c r="R83" s="18">
        <f t="shared" si="49"/>
        <v>100.17998587681076</v>
      </c>
      <c r="S83" s="18">
        <f t="shared" si="49"/>
        <v>100.48001708266658</v>
      </c>
      <c r="T83" s="18">
        <f t="shared" si="49"/>
        <v>100.78011119925716</v>
      </c>
      <c r="U83" s="18">
        <f t="shared" si="49"/>
        <v>100.18000185652143</v>
      </c>
      <c r="V83" s="18">
        <f t="shared" si="49"/>
        <v>100.40000000000002</v>
      </c>
      <c r="W83" s="18">
        <f t="shared" si="49"/>
        <v>100.70000000000002</v>
      </c>
    </row>
    <row r="84" spans="1:23" s="25" customFormat="1" ht="16.5" x14ac:dyDescent="0.25">
      <c r="A84" s="12"/>
      <c r="B84" s="23" t="s">
        <v>28</v>
      </c>
      <c r="C84" s="18" t="s">
        <v>21</v>
      </c>
      <c r="D84" s="24">
        <f>D88+D91</f>
        <v>361932</v>
      </c>
      <c r="E84" s="18">
        <f t="shared" ref="E84:W84" si="50">E88+E91</f>
        <v>423514</v>
      </c>
      <c r="F84" s="24">
        <v>453668</v>
      </c>
      <c r="G84" s="18">
        <f>G88+G91</f>
        <v>691013</v>
      </c>
      <c r="H84" s="17">
        <f>H88+H91</f>
        <v>740492.61761999992</v>
      </c>
      <c r="I84" s="18">
        <f t="shared" si="50"/>
        <v>773342.90848432796</v>
      </c>
      <c r="J84" s="18">
        <f t="shared" si="50"/>
        <v>773456.96302818286</v>
      </c>
      <c r="K84" s="18">
        <f t="shared" si="50"/>
        <v>775633.05393598287</v>
      </c>
      <c r="L84" s="18">
        <f t="shared" si="50"/>
        <v>806366.74507584726</v>
      </c>
      <c r="M84" s="18">
        <f t="shared" si="50"/>
        <v>807270.69442395843</v>
      </c>
      <c r="N84" s="18">
        <f t="shared" si="50"/>
        <v>810871.29210793937</v>
      </c>
      <c r="O84" s="18">
        <f t="shared" si="50"/>
        <v>839322.86293362617</v>
      </c>
      <c r="P84" s="18">
        <f t="shared" si="50"/>
        <v>841015.65425308596</v>
      </c>
      <c r="Q84" s="18">
        <f t="shared" si="50"/>
        <v>848484.90673186816</v>
      </c>
      <c r="R84" s="18">
        <f t="shared" si="50"/>
        <v>871944.36599301733</v>
      </c>
      <c r="S84" s="18">
        <f t="shared" si="50"/>
        <v>875474.56929161132</v>
      </c>
      <c r="T84" s="18">
        <f t="shared" si="50"/>
        <v>884177.56961874221</v>
      </c>
      <c r="U84" s="18">
        <f t="shared" si="50"/>
        <v>907580.9234391849</v>
      </c>
      <c r="V84" s="18">
        <f t="shared" si="50"/>
        <v>911498.5968688227</v>
      </c>
      <c r="W84" s="18">
        <f t="shared" si="50"/>
        <v>921529.65104728611</v>
      </c>
    </row>
    <row r="85" spans="1:23" ht="16.5" x14ac:dyDescent="0.25">
      <c r="B85" s="22" t="s">
        <v>29</v>
      </c>
      <c r="C85" s="94"/>
      <c r="D85" s="95"/>
      <c r="E85" s="94"/>
      <c r="F85" s="95"/>
      <c r="G85" s="18"/>
      <c r="H85" s="1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s="25" customFormat="1" ht="31.5" x14ac:dyDescent="0.25">
      <c r="A86" s="97">
        <v>15</v>
      </c>
      <c r="B86" s="23" t="s">
        <v>56</v>
      </c>
      <c r="C86" s="18" t="s">
        <v>21</v>
      </c>
      <c r="D86" s="24">
        <v>106447</v>
      </c>
      <c r="E86" s="18">
        <v>143379</v>
      </c>
      <c r="F86" s="24">
        <v>141658</v>
      </c>
      <c r="G86" s="18">
        <v>142420</v>
      </c>
      <c r="H86" s="17">
        <f>G86*H87/100</f>
        <v>140995.79999999999</v>
      </c>
      <c r="I86" s="18">
        <f>H86*I87/100</f>
        <v>141136.79579999999</v>
      </c>
      <c r="J86" s="18">
        <f>H86*J87/100</f>
        <v>141841.77479999998</v>
      </c>
      <c r="K86" s="18">
        <f t="shared" ref="K86:W86" si="51">H86*K87/100</f>
        <v>142405.758</v>
      </c>
      <c r="L86" s="18">
        <f t="shared" si="51"/>
        <v>141277.9325958</v>
      </c>
      <c r="M86" s="18">
        <f t="shared" si="51"/>
        <v>142834.66722359997</v>
      </c>
      <c r="N86" s="18">
        <f t="shared" si="51"/>
        <v>143829.81557999999</v>
      </c>
      <c r="O86" s="18">
        <f t="shared" si="51"/>
        <v>141419.21052839578</v>
      </c>
      <c r="P86" s="18">
        <f t="shared" si="51"/>
        <v>143406.00589249437</v>
      </c>
      <c r="Q86" s="18">
        <f t="shared" si="51"/>
        <v>144836.62428905998</v>
      </c>
      <c r="R86" s="18">
        <f t="shared" si="51"/>
        <v>141560.62973892418</v>
      </c>
      <c r="S86" s="18">
        <f t="shared" si="51"/>
        <v>143979.62991606435</v>
      </c>
      <c r="T86" s="18">
        <f t="shared" si="51"/>
        <v>145850.48065908341</v>
      </c>
      <c r="U86" s="18">
        <f t="shared" si="51"/>
        <v>141702.19036866308</v>
      </c>
      <c r="V86" s="18">
        <f t="shared" si="51"/>
        <v>144555.54843572862</v>
      </c>
      <c r="W86" s="18">
        <f t="shared" si="51"/>
        <v>146871.43402369699</v>
      </c>
    </row>
    <row r="87" spans="1:23" ht="16.5" x14ac:dyDescent="0.25">
      <c r="A87" s="97"/>
      <c r="B87" s="26" t="s">
        <v>31</v>
      </c>
      <c r="C87" s="94" t="s">
        <v>23</v>
      </c>
      <c r="D87" s="95" t="s">
        <v>57</v>
      </c>
      <c r="E87" s="94">
        <v>134.69999999999999</v>
      </c>
      <c r="F87" s="95">
        <v>98.8</v>
      </c>
      <c r="G87" s="18">
        <v>99.3</v>
      </c>
      <c r="H87" s="17">
        <v>99</v>
      </c>
      <c r="I87" s="18">
        <v>100.1</v>
      </c>
      <c r="J87" s="18">
        <v>100.6</v>
      </c>
      <c r="K87" s="18">
        <v>101</v>
      </c>
      <c r="L87" s="18">
        <v>100.1</v>
      </c>
      <c r="M87" s="18">
        <v>100.7</v>
      </c>
      <c r="N87" s="18">
        <v>101</v>
      </c>
      <c r="O87" s="18">
        <v>100.1</v>
      </c>
      <c r="P87" s="18">
        <v>100.4</v>
      </c>
      <c r="Q87" s="18">
        <v>100.7</v>
      </c>
      <c r="R87" s="18">
        <v>100.1</v>
      </c>
      <c r="S87" s="18">
        <v>100.4</v>
      </c>
      <c r="T87" s="18">
        <v>100.7</v>
      </c>
      <c r="U87" s="18">
        <v>100.1</v>
      </c>
      <c r="V87" s="18">
        <v>100.4</v>
      </c>
      <c r="W87" s="18">
        <v>100.7</v>
      </c>
    </row>
    <row r="88" spans="1:23" s="25" customFormat="1" ht="16.5" x14ac:dyDescent="0.25">
      <c r="A88" s="97"/>
      <c r="B88" s="29" t="s">
        <v>28</v>
      </c>
      <c r="C88" s="18" t="s">
        <v>21</v>
      </c>
      <c r="D88" s="24">
        <v>106447</v>
      </c>
      <c r="E88" s="18">
        <v>143379</v>
      </c>
      <c r="F88" s="24">
        <v>147466</v>
      </c>
      <c r="G88" s="18">
        <v>142420</v>
      </c>
      <c r="H88" s="17">
        <f>G88*H87*H92/10000</f>
        <v>149032.5606</v>
      </c>
      <c r="I88" s="18">
        <f>H88*I87*I92/10000</f>
        <v>155148.85688702398</v>
      </c>
      <c r="J88" s="18">
        <f>H88*J87*J92/10000</f>
        <v>155174.19242232596</v>
      </c>
      <c r="K88" s="18">
        <f t="shared" ref="K88:W88" si="52">H88*K87*K92/10000</f>
        <v>155490.14145079799</v>
      </c>
      <c r="L88" s="18">
        <f t="shared" si="52"/>
        <v>161516.16597366746</v>
      </c>
      <c r="M88" s="18">
        <f t="shared" si="52"/>
        <v>161573.26576943783</v>
      </c>
      <c r="N88" s="18">
        <f t="shared" si="52"/>
        <v>161913.43919413045</v>
      </c>
      <c r="O88" s="18">
        <f t="shared" si="52"/>
        <v>167983.11174308712</v>
      </c>
      <c r="P88" s="18">
        <f t="shared" si="52"/>
        <v>168059.46295048614</v>
      </c>
      <c r="Q88" s="18">
        <f t="shared" si="52"/>
        <v>168753.47243288651</v>
      </c>
      <c r="R88" s="18">
        <f t="shared" si="52"/>
        <v>174372.68536445891</v>
      </c>
      <c r="S88" s="18">
        <f t="shared" si="52"/>
        <v>174806.04203117045</v>
      </c>
      <c r="T88" s="18">
        <f t="shared" si="52"/>
        <v>175712.52812907391</v>
      </c>
      <c r="U88" s="18">
        <f t="shared" si="52"/>
        <v>181354.39331376652</v>
      </c>
      <c r="V88" s="18">
        <f t="shared" si="52"/>
        <v>181998.96104866907</v>
      </c>
      <c r="W88" s="18">
        <f t="shared" si="52"/>
        <v>183135.50387988664</v>
      </c>
    </row>
    <row r="89" spans="1:23" s="25" customFormat="1" ht="31.5" x14ac:dyDescent="0.25">
      <c r="A89" s="97">
        <v>16</v>
      </c>
      <c r="B89" s="23" t="s">
        <v>58</v>
      </c>
      <c r="C89" s="18" t="s">
        <v>21</v>
      </c>
      <c r="D89" s="24">
        <v>255485</v>
      </c>
      <c r="E89" s="18">
        <v>280135</v>
      </c>
      <c r="F89" s="24">
        <v>294142</v>
      </c>
      <c r="G89" s="18">
        <v>548593</v>
      </c>
      <c r="H89" s="17">
        <f>G89*H90/100</f>
        <v>559564.86</v>
      </c>
      <c r="I89" s="18">
        <f>H89*I90/100</f>
        <v>562362.68429999996</v>
      </c>
      <c r="J89" s="18">
        <f>H89*J90/100</f>
        <v>565160.50859999994</v>
      </c>
      <c r="K89" s="18">
        <f t="shared" ref="K89:W89" si="53">H89*K90/100</f>
        <v>567958.33290000004</v>
      </c>
      <c r="L89" s="18">
        <f t="shared" si="53"/>
        <v>564049.77235290001</v>
      </c>
      <c r="M89" s="18">
        <f t="shared" si="53"/>
        <v>570812.113686</v>
      </c>
      <c r="N89" s="18">
        <f t="shared" si="53"/>
        <v>576477.70789349999</v>
      </c>
      <c r="O89" s="18">
        <f t="shared" si="53"/>
        <v>565177.87189760583</v>
      </c>
      <c r="P89" s="18">
        <f t="shared" si="53"/>
        <v>574236.98636811599</v>
      </c>
      <c r="Q89" s="18">
        <f t="shared" si="53"/>
        <v>583395.44038822199</v>
      </c>
      <c r="R89" s="18">
        <f t="shared" si="53"/>
        <v>566308.22764140111</v>
      </c>
      <c r="S89" s="18">
        <f t="shared" si="53"/>
        <v>577108.17129995662</v>
      </c>
      <c r="T89" s="18">
        <f t="shared" si="53"/>
        <v>588062.60391132766</v>
      </c>
      <c r="U89" s="18">
        <f t="shared" si="53"/>
        <v>567440.8440966839</v>
      </c>
      <c r="V89" s="18">
        <f t="shared" si="53"/>
        <v>579416.60398515651</v>
      </c>
      <c r="W89" s="18">
        <f t="shared" si="53"/>
        <v>592179.04213870701</v>
      </c>
    </row>
    <row r="90" spans="1:23" ht="16.5" x14ac:dyDescent="0.25">
      <c r="A90" s="97"/>
      <c r="B90" s="26" t="s">
        <v>31</v>
      </c>
      <c r="C90" s="94" t="s">
        <v>23</v>
      </c>
      <c r="D90" s="65">
        <v>102.4</v>
      </c>
      <c r="E90" s="66">
        <v>109.6</v>
      </c>
      <c r="F90" s="65">
        <v>105</v>
      </c>
      <c r="G90" s="37">
        <v>195.8</v>
      </c>
      <c r="H90" s="38">
        <v>102</v>
      </c>
      <c r="I90" s="37">
        <v>100.5</v>
      </c>
      <c r="J90" s="37">
        <v>101</v>
      </c>
      <c r="K90" s="37">
        <v>101.5</v>
      </c>
      <c r="L90" s="37">
        <v>100.3</v>
      </c>
      <c r="M90" s="37">
        <v>101</v>
      </c>
      <c r="N90" s="37">
        <v>101.5</v>
      </c>
      <c r="O90" s="37">
        <v>100.2</v>
      </c>
      <c r="P90" s="37">
        <v>100.6</v>
      </c>
      <c r="Q90" s="37">
        <v>101.2</v>
      </c>
      <c r="R90" s="37">
        <v>100.2</v>
      </c>
      <c r="S90" s="37">
        <v>100.5</v>
      </c>
      <c r="T90" s="37">
        <v>100.8</v>
      </c>
      <c r="U90" s="37">
        <v>100.2</v>
      </c>
      <c r="V90" s="37">
        <v>100.4</v>
      </c>
      <c r="W90" s="37">
        <v>100.7</v>
      </c>
    </row>
    <row r="91" spans="1:23" s="25" customFormat="1" ht="16.5" x14ac:dyDescent="0.25">
      <c r="A91" s="97"/>
      <c r="B91" s="29" t="s">
        <v>28</v>
      </c>
      <c r="C91" s="18" t="s">
        <v>21</v>
      </c>
      <c r="D91" s="36">
        <v>255485</v>
      </c>
      <c r="E91" s="37">
        <v>280135</v>
      </c>
      <c r="F91" s="36">
        <v>306202</v>
      </c>
      <c r="G91" s="37">
        <v>548593</v>
      </c>
      <c r="H91" s="38">
        <f>G91*H90*H92/10000</f>
        <v>591460.05701999995</v>
      </c>
      <c r="I91" s="37">
        <f>H91*I90*I92/10000</f>
        <v>618194.05159730394</v>
      </c>
      <c r="J91" s="37">
        <f>H91*J90*J92/10000</f>
        <v>618282.7706058569</v>
      </c>
      <c r="K91" s="37">
        <f>H91*K92*K90/10000</f>
        <v>620142.91248518485</v>
      </c>
      <c r="L91" s="37">
        <f>I91*L90*L92/10000</f>
        <v>644850.57910217973</v>
      </c>
      <c r="M91" s="37">
        <f>J91*M90*M92/10000</f>
        <v>645697.42865452066</v>
      </c>
      <c r="N91" s="37">
        <f>K91*N92*N90/10000</f>
        <v>648957.85291380889</v>
      </c>
      <c r="O91" s="37">
        <f>L91*O90*O92/10000</f>
        <v>671339.7511905391</v>
      </c>
      <c r="P91" s="37">
        <f>M91*P90*P92/10000</f>
        <v>672956.19130259985</v>
      </c>
      <c r="Q91" s="37">
        <f>N91*Q92*Q90/10000</f>
        <v>679731.43429898168</v>
      </c>
      <c r="R91" s="37">
        <f>O91*R90*R92/10000</f>
        <v>697571.68062855839</v>
      </c>
      <c r="S91" s="37">
        <f>P91*S90*S92/10000</f>
        <v>700668.52726044087</v>
      </c>
      <c r="T91" s="37">
        <f>Q91*T92*T90/10000</f>
        <v>708465.04148966831</v>
      </c>
      <c r="U91" s="37">
        <f>R91*U90*U92/10000</f>
        <v>726226.53012541833</v>
      </c>
      <c r="V91" s="37">
        <f>S91*V90*V92/10000</f>
        <v>729499.63582015363</v>
      </c>
      <c r="W91" s="37">
        <f>T91*W92*W90/10000</f>
        <v>738394.14716739941</v>
      </c>
    </row>
    <row r="92" spans="1:23" s="35" customFormat="1" ht="29.25" hidden="1" customHeight="1" x14ac:dyDescent="0.25">
      <c r="A92" s="30"/>
      <c r="B92" s="67" t="s">
        <v>59</v>
      </c>
      <c r="C92" s="32"/>
      <c r="D92" s="33"/>
      <c r="E92" s="32">
        <v>104.5</v>
      </c>
      <c r="F92" s="33">
        <v>104.1</v>
      </c>
      <c r="G92" s="34">
        <v>104.1</v>
      </c>
      <c r="H92" s="17">
        <v>105.7</v>
      </c>
      <c r="I92" s="34">
        <v>104</v>
      </c>
      <c r="J92" s="34">
        <v>103.5</v>
      </c>
      <c r="K92" s="34">
        <v>103.3</v>
      </c>
      <c r="L92" s="34">
        <v>104</v>
      </c>
      <c r="M92" s="34">
        <v>103.4</v>
      </c>
      <c r="N92" s="34">
        <v>103.1</v>
      </c>
      <c r="O92" s="34">
        <v>103.9</v>
      </c>
      <c r="P92" s="34">
        <v>103.6</v>
      </c>
      <c r="Q92" s="34">
        <v>103.5</v>
      </c>
      <c r="R92" s="34">
        <v>103.7</v>
      </c>
      <c r="S92" s="34">
        <v>103.6</v>
      </c>
      <c r="T92" s="34">
        <v>103.4</v>
      </c>
      <c r="U92" s="34">
        <v>103.9</v>
      </c>
      <c r="V92" s="34">
        <v>103.7</v>
      </c>
      <c r="W92" s="34">
        <v>103.5</v>
      </c>
    </row>
    <row r="93" spans="1:23" s="25" customFormat="1" ht="75" x14ac:dyDescent="0.25">
      <c r="A93" s="12"/>
      <c r="B93" s="19" t="s">
        <v>60</v>
      </c>
      <c r="C93" s="18" t="s">
        <v>21</v>
      </c>
      <c r="D93" s="24">
        <f>D100+D103</f>
        <v>930340</v>
      </c>
      <c r="E93" s="18">
        <f>E100+E103+E97</f>
        <v>944811</v>
      </c>
      <c r="F93" s="24">
        <v>934161</v>
      </c>
      <c r="G93" s="18">
        <f>G100+G103</f>
        <v>1094091</v>
      </c>
      <c r="H93" s="17">
        <f>H100+H103</f>
        <v>1094091</v>
      </c>
      <c r="I93" s="18">
        <f t="shared" ref="I93:W93" si="54">I100+I103</f>
        <v>1097733.672</v>
      </c>
      <c r="J93" s="18">
        <f t="shared" si="54"/>
        <v>1099072.327</v>
      </c>
      <c r="K93" s="18">
        <f t="shared" si="54"/>
        <v>1101260.5090000001</v>
      </c>
      <c r="L93" s="18">
        <f t="shared" si="54"/>
        <v>1100782.064452</v>
      </c>
      <c r="M93" s="18">
        <f t="shared" si="54"/>
        <v>1103468.6163079999</v>
      </c>
      <c r="N93" s="18">
        <f t="shared" si="54"/>
        <v>1107868.0720539999</v>
      </c>
      <c r="O93" s="18">
        <f t="shared" si="54"/>
        <v>1103228.9267620319</v>
      </c>
      <c r="P93" s="18">
        <f t="shared" si="54"/>
        <v>1107271.57992246</v>
      </c>
      <c r="Q93" s="18">
        <f t="shared" si="54"/>
        <v>1114149.19703703</v>
      </c>
      <c r="R93" s="18">
        <f t="shared" si="54"/>
        <v>1105316.2919914795</v>
      </c>
      <c r="S93" s="18">
        <f t="shared" si="54"/>
        <v>1110971.184745396</v>
      </c>
      <c r="T93" s="18">
        <f t="shared" si="54"/>
        <v>1120101.2316246622</v>
      </c>
      <c r="U93" s="18">
        <f t="shared" si="54"/>
        <v>1107294.4059598774</v>
      </c>
      <c r="V93" s="18">
        <f t="shared" si="54"/>
        <v>1114078.0788053358</v>
      </c>
      <c r="W93" s="18">
        <f t="shared" si="54"/>
        <v>1125223.6595265949</v>
      </c>
    </row>
    <row r="94" spans="1:23" ht="16.5" x14ac:dyDescent="0.25">
      <c r="B94" s="20" t="s">
        <v>31</v>
      </c>
      <c r="C94" s="94" t="s">
        <v>23</v>
      </c>
      <c r="D94" s="95">
        <v>96.8</v>
      </c>
      <c r="E94" s="94">
        <f>E93/D93*100</f>
        <v>101.55545284519638</v>
      </c>
      <c r="F94" s="95">
        <v>98.9</v>
      </c>
      <c r="G94" s="18">
        <f>G93/E93*100</f>
        <v>115.79998539390417</v>
      </c>
      <c r="H94" s="17">
        <f>H93/G93*100</f>
        <v>100</v>
      </c>
      <c r="I94" s="18">
        <f>I93/H93*100</f>
        <v>100.33294049580886</v>
      </c>
      <c r="J94" s="18">
        <f>J93/H93*100</f>
        <v>100.45529366387258</v>
      </c>
      <c r="K94" s="18">
        <f>K93/H93*100</f>
        <v>100.65529366387258</v>
      </c>
      <c r="L94" s="18">
        <f>L93/I93*100</f>
        <v>100.27769872873135</v>
      </c>
      <c r="M94" s="18">
        <f>M93/J93*100</f>
        <v>100.4</v>
      </c>
      <c r="N94" s="18">
        <f>N93/K93*100</f>
        <v>100.59999999999998</v>
      </c>
      <c r="O94" s="18">
        <f t="shared" ref="O94:W94" si="55">O93/L93*100</f>
        <v>100.22228399145021</v>
      </c>
      <c r="P94" s="18">
        <f t="shared" si="55"/>
        <v>100.34463722468013</v>
      </c>
      <c r="Q94" s="18">
        <f t="shared" si="55"/>
        <v>100.56695604300472</v>
      </c>
      <c r="R94" s="18">
        <f t="shared" si="55"/>
        <v>100.18920508507459</v>
      </c>
      <c r="S94" s="18">
        <f t="shared" si="55"/>
        <v>100.33411900838229</v>
      </c>
      <c r="T94" s="18">
        <f t="shared" si="55"/>
        <v>100.53422240068575</v>
      </c>
      <c r="U94" s="18">
        <f t="shared" si="55"/>
        <v>100.17896361274418</v>
      </c>
      <c r="V94" s="18">
        <f t="shared" si="55"/>
        <v>100.27965568347767</v>
      </c>
      <c r="W94" s="18">
        <f t="shared" si="55"/>
        <v>100.45731829921327</v>
      </c>
    </row>
    <row r="95" spans="1:23" s="25" customFormat="1" ht="16.5" x14ac:dyDescent="0.25">
      <c r="A95" s="12"/>
      <c r="B95" s="23" t="s">
        <v>28</v>
      </c>
      <c r="C95" s="18" t="s">
        <v>21</v>
      </c>
      <c r="D95" s="24">
        <f>D102+D105</f>
        <v>930340</v>
      </c>
      <c r="E95" s="18">
        <f>E102+E105+E99</f>
        <v>944811</v>
      </c>
      <c r="F95" s="24">
        <v>979001</v>
      </c>
      <c r="G95" s="18">
        <f>G102+G105</f>
        <v>1094091</v>
      </c>
      <c r="H95" s="17">
        <f>H102+H105</f>
        <v>1152077.8229999999</v>
      </c>
      <c r="I95" s="18">
        <f t="shared" ref="I95:W95" si="56">I102+I105</f>
        <v>1205617.8395504879</v>
      </c>
      <c r="J95" s="18">
        <f t="shared" si="56"/>
        <v>1205930.733064902</v>
      </c>
      <c r="K95" s="18">
        <f t="shared" si="56"/>
        <v>1207172.0359320571</v>
      </c>
      <c r="L95" s="18">
        <f t="shared" si="56"/>
        <v>1258533.4237878132</v>
      </c>
      <c r="M95" s="18">
        <f t="shared" si="56"/>
        <v>1259184.6342370482</v>
      </c>
      <c r="N95" s="18">
        <f t="shared" si="56"/>
        <v>1261777.2558054077</v>
      </c>
      <c r="O95" s="18">
        <f t="shared" si="56"/>
        <v>1313045.5107426974</v>
      </c>
      <c r="P95" s="18">
        <f t="shared" si="56"/>
        <v>1314065.2233426445</v>
      </c>
      <c r="Q95" s="18">
        <f t="shared" si="56"/>
        <v>1318419.2863565073</v>
      </c>
      <c r="R95" s="18">
        <f t="shared" si="56"/>
        <v>1369466.5838627194</v>
      </c>
      <c r="S95" s="18">
        <f t="shared" si="56"/>
        <v>1371193.9956378285</v>
      </c>
      <c r="T95" s="18">
        <f t="shared" si="56"/>
        <v>1377155.6180424332</v>
      </c>
      <c r="U95" s="18">
        <f t="shared" si="56"/>
        <v>1428166.0453967219</v>
      </c>
      <c r="V95" s="18">
        <f t="shared" si="56"/>
        <v>1430029.7622812595</v>
      </c>
      <c r="W95" s="18">
        <f t="shared" si="56"/>
        <v>1437408.2931973881</v>
      </c>
    </row>
    <row r="96" spans="1:23" ht="16.5" x14ac:dyDescent="0.25">
      <c r="B96" s="22" t="s">
        <v>29</v>
      </c>
      <c r="C96" s="94"/>
      <c r="D96" s="95"/>
      <c r="E96" s="94"/>
      <c r="F96" s="95"/>
      <c r="G96" s="18"/>
      <c r="H96" s="17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s="25" customFormat="1" ht="31.5" hidden="1" x14ac:dyDescent="0.25">
      <c r="A97" s="12"/>
      <c r="B97" s="23" t="s">
        <v>61</v>
      </c>
      <c r="C97" s="18" t="s">
        <v>21</v>
      </c>
      <c r="D97" s="24"/>
      <c r="E97" s="18">
        <v>602711</v>
      </c>
      <c r="F97" s="24" t="s">
        <v>57</v>
      </c>
      <c r="G97" s="18" t="s">
        <v>57</v>
      </c>
      <c r="H97" s="17" t="s">
        <v>57</v>
      </c>
      <c r="I97" s="18" t="s">
        <v>57</v>
      </c>
      <c r="J97" s="18" t="s">
        <v>57</v>
      </c>
      <c r="K97" s="18" t="s">
        <v>57</v>
      </c>
      <c r="L97" s="18" t="s">
        <v>57</v>
      </c>
      <c r="M97" s="18" t="s">
        <v>57</v>
      </c>
      <c r="N97" s="18" t="s">
        <v>57</v>
      </c>
      <c r="O97" s="18" t="s">
        <v>57</v>
      </c>
      <c r="P97" s="18" t="s">
        <v>57</v>
      </c>
      <c r="Q97" s="18" t="s">
        <v>57</v>
      </c>
      <c r="R97" s="18" t="s">
        <v>57</v>
      </c>
      <c r="S97" s="18" t="s">
        <v>57</v>
      </c>
      <c r="T97" s="18" t="s">
        <v>57</v>
      </c>
      <c r="U97" s="18" t="s">
        <v>57</v>
      </c>
      <c r="V97" s="18" t="s">
        <v>57</v>
      </c>
      <c r="W97" s="18" t="s">
        <v>57</v>
      </c>
    </row>
    <row r="98" spans="1:23" ht="16.5" hidden="1" x14ac:dyDescent="0.25">
      <c r="B98" s="26" t="s">
        <v>31</v>
      </c>
      <c r="C98" s="94" t="s">
        <v>23</v>
      </c>
      <c r="D98" s="95"/>
      <c r="E98" s="94">
        <v>85</v>
      </c>
      <c r="F98" s="95" t="s">
        <v>57</v>
      </c>
      <c r="G98" s="18" t="s">
        <v>57</v>
      </c>
      <c r="H98" s="17" t="s">
        <v>57</v>
      </c>
      <c r="I98" s="18" t="s">
        <v>57</v>
      </c>
      <c r="J98" s="18" t="s">
        <v>57</v>
      </c>
      <c r="K98" s="18" t="s">
        <v>57</v>
      </c>
      <c r="L98" s="18" t="s">
        <v>57</v>
      </c>
      <c r="M98" s="18" t="s">
        <v>57</v>
      </c>
      <c r="N98" s="18" t="s">
        <v>57</v>
      </c>
      <c r="O98" s="18" t="s">
        <v>57</v>
      </c>
      <c r="P98" s="18" t="s">
        <v>57</v>
      </c>
      <c r="Q98" s="18" t="s">
        <v>57</v>
      </c>
      <c r="R98" s="18" t="s">
        <v>57</v>
      </c>
      <c r="S98" s="18" t="s">
        <v>57</v>
      </c>
      <c r="T98" s="18" t="s">
        <v>57</v>
      </c>
      <c r="U98" s="18" t="s">
        <v>57</v>
      </c>
      <c r="V98" s="18" t="s">
        <v>57</v>
      </c>
      <c r="W98" s="18" t="s">
        <v>57</v>
      </c>
    </row>
    <row r="99" spans="1:23" s="25" customFormat="1" ht="16.5" hidden="1" x14ac:dyDescent="0.25">
      <c r="A99" s="12"/>
      <c r="B99" s="29" t="s">
        <v>28</v>
      </c>
      <c r="C99" s="18" t="s">
        <v>21</v>
      </c>
      <c r="D99" s="24"/>
      <c r="E99" s="18">
        <v>602711</v>
      </c>
      <c r="F99" s="24" t="s">
        <v>57</v>
      </c>
      <c r="G99" s="18" t="s">
        <v>57</v>
      </c>
      <c r="H99" s="17" t="s">
        <v>57</v>
      </c>
      <c r="I99" s="18" t="s">
        <v>57</v>
      </c>
      <c r="J99" s="18" t="s">
        <v>57</v>
      </c>
      <c r="K99" s="18" t="s">
        <v>57</v>
      </c>
      <c r="L99" s="18" t="s">
        <v>57</v>
      </c>
      <c r="M99" s="18" t="s">
        <v>57</v>
      </c>
      <c r="N99" s="18" t="s">
        <v>57</v>
      </c>
      <c r="O99" s="18" t="s">
        <v>57</v>
      </c>
      <c r="P99" s="18" t="s">
        <v>57</v>
      </c>
      <c r="Q99" s="18" t="s">
        <v>57</v>
      </c>
      <c r="R99" s="18" t="s">
        <v>57</v>
      </c>
      <c r="S99" s="18" t="s">
        <v>57</v>
      </c>
      <c r="T99" s="18" t="s">
        <v>57</v>
      </c>
      <c r="U99" s="18" t="s">
        <v>57</v>
      </c>
      <c r="V99" s="18" t="s">
        <v>57</v>
      </c>
      <c r="W99" s="18" t="s">
        <v>57</v>
      </c>
    </row>
    <row r="100" spans="1:23" s="25" customFormat="1" ht="31.5" x14ac:dyDescent="0.25">
      <c r="A100" s="97">
        <v>17</v>
      </c>
      <c r="B100" s="23" t="s">
        <v>62</v>
      </c>
      <c r="C100" s="18" t="s">
        <v>21</v>
      </c>
      <c r="D100" s="24">
        <v>659861</v>
      </c>
      <c r="E100" s="18">
        <v>101731</v>
      </c>
      <c r="F100" s="24">
        <v>697398</v>
      </c>
      <c r="G100" s="18">
        <v>849527</v>
      </c>
      <c r="H100" s="17">
        <f>G100*H101/100</f>
        <v>849527</v>
      </c>
      <c r="I100" s="18">
        <f>H100*I101/100</f>
        <v>852925.10800000012</v>
      </c>
      <c r="J100" s="18">
        <f>H100*J101/100</f>
        <v>853774.63500000001</v>
      </c>
      <c r="K100" s="18">
        <f>H100*K101/100</f>
        <v>855473.68900000001</v>
      </c>
      <c r="L100" s="18">
        <f>I100*L101/100</f>
        <v>855483.88332400005</v>
      </c>
      <c r="M100" s="18">
        <f>J100*M101/100</f>
        <v>857189.73354000004</v>
      </c>
      <c r="N100" s="18">
        <f>K100*N101/100</f>
        <v>860606.53113399993</v>
      </c>
      <c r="O100" s="18">
        <f t="shared" ref="O100:W100" si="57">L100*O101/100</f>
        <v>857194.85109064798</v>
      </c>
      <c r="P100" s="18">
        <f t="shared" si="57"/>
        <v>859761.3027406201</v>
      </c>
      <c r="Q100" s="18">
        <f t="shared" si="57"/>
        <v>864909.56378966989</v>
      </c>
      <c r="R100" s="18">
        <f t="shared" si="57"/>
        <v>858052.04594173864</v>
      </c>
      <c r="S100" s="18">
        <f t="shared" si="57"/>
        <v>861480.82534610142</v>
      </c>
      <c r="T100" s="18">
        <f t="shared" si="57"/>
        <v>868369.20204482868</v>
      </c>
      <c r="U100" s="18">
        <f t="shared" si="57"/>
        <v>858052.04594173864</v>
      </c>
      <c r="V100" s="18">
        <f t="shared" si="57"/>
        <v>862342.3061714475</v>
      </c>
      <c r="W100" s="18">
        <f t="shared" si="57"/>
        <v>870974.30965096306</v>
      </c>
    </row>
    <row r="101" spans="1:23" ht="16.5" x14ac:dyDescent="0.25">
      <c r="A101" s="97"/>
      <c r="B101" s="26" t="s">
        <v>31</v>
      </c>
      <c r="C101" s="94" t="s">
        <v>23</v>
      </c>
      <c r="D101" s="27">
        <v>96.9</v>
      </c>
      <c r="E101" s="28" t="s">
        <v>57</v>
      </c>
      <c r="F101" s="64" t="s">
        <v>57</v>
      </c>
      <c r="G101" s="18" t="s">
        <v>57</v>
      </c>
      <c r="H101" s="17">
        <v>100</v>
      </c>
      <c r="I101" s="18">
        <v>100.4</v>
      </c>
      <c r="J101" s="18">
        <v>100.5</v>
      </c>
      <c r="K101" s="18">
        <v>100.7</v>
      </c>
      <c r="L101" s="18">
        <v>100.3</v>
      </c>
      <c r="M101" s="18">
        <v>100.4</v>
      </c>
      <c r="N101" s="18">
        <v>100.6</v>
      </c>
      <c r="O101" s="18">
        <v>100.2</v>
      </c>
      <c r="P101" s="18">
        <v>100.3</v>
      </c>
      <c r="Q101" s="18">
        <v>100.5</v>
      </c>
      <c r="R101" s="18">
        <v>100.1</v>
      </c>
      <c r="S101" s="18">
        <v>100.2</v>
      </c>
      <c r="T101" s="18">
        <v>100.4</v>
      </c>
      <c r="U101" s="18">
        <v>100</v>
      </c>
      <c r="V101" s="18">
        <v>100.1</v>
      </c>
      <c r="W101" s="18">
        <v>100.3</v>
      </c>
    </row>
    <row r="102" spans="1:23" s="25" customFormat="1" ht="16.5" x14ac:dyDescent="0.25">
      <c r="A102" s="97"/>
      <c r="B102" s="29" t="s">
        <v>28</v>
      </c>
      <c r="C102" s="18" t="s">
        <v>21</v>
      </c>
      <c r="D102" s="24">
        <v>659861</v>
      </c>
      <c r="E102" s="18">
        <v>101731</v>
      </c>
      <c r="F102" s="24">
        <v>730873</v>
      </c>
      <c r="G102" s="18">
        <v>849527</v>
      </c>
      <c r="H102" s="17">
        <f>G102*H101*H106/10000</f>
        <v>894551.93099999998</v>
      </c>
      <c r="I102" s="18">
        <f>H102*I101*I106/10000</f>
        <v>936749.73468913196</v>
      </c>
      <c r="J102" s="18">
        <f>H102*J101*J106/10000</f>
        <v>936783.72766250989</v>
      </c>
      <c r="K102" s="18">
        <f>H102*K101*K106/10000</f>
        <v>937747.16009219701</v>
      </c>
      <c r="L102" s="18">
        <f>I102*L101*L106/10000</f>
        <v>978081.94323282037</v>
      </c>
      <c r="M102" s="18">
        <f>J102*M101*M106/10000</f>
        <v>978152.09707608644</v>
      </c>
      <c r="N102" s="18">
        <f>K102*N101*N106/10000</f>
        <v>980165.21513180737</v>
      </c>
      <c r="O102" s="18">
        <f t="shared" ref="O102:W102" si="58">L102*O101*O106/10000</f>
        <v>1020219.6695111766</v>
      </c>
      <c r="P102" s="18">
        <f t="shared" si="58"/>
        <v>1020330.0155020073</v>
      </c>
      <c r="Q102" s="18">
        <f t="shared" si="58"/>
        <v>1023483.6168145577</v>
      </c>
      <c r="R102" s="18">
        <f t="shared" si="58"/>
        <v>1063110.724637096</v>
      </c>
      <c r="S102" s="18">
        <f t="shared" si="58"/>
        <v>1063265.5025543317</v>
      </c>
      <c r="T102" s="18">
        <f t="shared" si="58"/>
        <v>1067653.0757818068</v>
      </c>
      <c r="U102" s="18">
        <f t="shared" si="58"/>
        <v>1106698.264347217</v>
      </c>
      <c r="V102" s="18">
        <f t="shared" si="58"/>
        <v>1106901.9187791613</v>
      </c>
      <c r="W102" s="18">
        <f t="shared" si="58"/>
        <v>1112619.4203745092</v>
      </c>
    </row>
    <row r="103" spans="1:23" s="25" customFormat="1" ht="33" customHeight="1" x14ac:dyDescent="0.25">
      <c r="A103" s="97">
        <v>18</v>
      </c>
      <c r="B103" s="23" t="s">
        <v>63</v>
      </c>
      <c r="C103" s="18" t="s">
        <v>21</v>
      </c>
      <c r="D103" s="24">
        <v>270479</v>
      </c>
      <c r="E103" s="18">
        <v>240369</v>
      </c>
      <c r="F103" s="24">
        <v>236763</v>
      </c>
      <c r="G103" s="18">
        <v>244564</v>
      </c>
      <c r="H103" s="17">
        <f>G103*H104/100</f>
        <v>244564</v>
      </c>
      <c r="I103" s="18">
        <f>H103*I104/100</f>
        <v>244808.56399999998</v>
      </c>
      <c r="J103" s="18">
        <f>H103*J104/100</f>
        <v>245297.69199999998</v>
      </c>
      <c r="K103" s="18">
        <f>H103*K104/100</f>
        <v>245786.82</v>
      </c>
      <c r="L103" s="18">
        <f>I103*L104/100</f>
        <v>245298.181128</v>
      </c>
      <c r="M103" s="18">
        <f>J103*M104/100</f>
        <v>246278.88276799998</v>
      </c>
      <c r="N103" s="18">
        <f>K103*N104/100</f>
        <v>247261.54092</v>
      </c>
      <c r="O103" s="18">
        <f t="shared" ref="O103:W103" si="59">L103*O104/100</f>
        <v>246034.07567138399</v>
      </c>
      <c r="P103" s="18">
        <f t="shared" si="59"/>
        <v>247510.27718183998</v>
      </c>
      <c r="Q103" s="18">
        <f t="shared" si="59"/>
        <v>249239.63324736001</v>
      </c>
      <c r="R103" s="18">
        <f t="shared" si="59"/>
        <v>247264.2460497409</v>
      </c>
      <c r="S103" s="18">
        <f t="shared" si="59"/>
        <v>249490.35939929471</v>
      </c>
      <c r="T103" s="18">
        <f t="shared" si="59"/>
        <v>251732.02957983359</v>
      </c>
      <c r="U103" s="18">
        <f t="shared" si="59"/>
        <v>249242.3600181388</v>
      </c>
      <c r="V103" s="18">
        <f t="shared" si="59"/>
        <v>251735.77263388838</v>
      </c>
      <c r="W103" s="18">
        <f t="shared" si="59"/>
        <v>254249.34987563192</v>
      </c>
    </row>
    <row r="104" spans="1:23" ht="16.5" x14ac:dyDescent="0.25">
      <c r="A104" s="97"/>
      <c r="B104" s="26" t="s">
        <v>31</v>
      </c>
      <c r="C104" s="94" t="s">
        <v>23</v>
      </c>
      <c r="D104" s="95">
        <v>97</v>
      </c>
      <c r="E104" s="94">
        <v>88.9</v>
      </c>
      <c r="F104" s="95">
        <v>98.5</v>
      </c>
      <c r="G104" s="18">
        <v>101.7</v>
      </c>
      <c r="H104" s="17">
        <v>100</v>
      </c>
      <c r="I104" s="18">
        <v>100.1</v>
      </c>
      <c r="J104" s="18">
        <v>100.3</v>
      </c>
      <c r="K104" s="18">
        <v>100.5</v>
      </c>
      <c r="L104" s="18">
        <v>100.2</v>
      </c>
      <c r="M104" s="18">
        <v>100.4</v>
      </c>
      <c r="N104" s="18">
        <v>100.6</v>
      </c>
      <c r="O104" s="18">
        <v>100.3</v>
      </c>
      <c r="P104" s="18">
        <v>100.5</v>
      </c>
      <c r="Q104" s="18">
        <v>100.8</v>
      </c>
      <c r="R104" s="18">
        <v>100.5</v>
      </c>
      <c r="S104" s="18">
        <v>100.8</v>
      </c>
      <c r="T104" s="18">
        <v>101</v>
      </c>
      <c r="U104" s="18">
        <v>100.8</v>
      </c>
      <c r="V104" s="18">
        <v>100.9</v>
      </c>
      <c r="W104" s="18">
        <v>101</v>
      </c>
    </row>
    <row r="105" spans="1:23" s="25" customFormat="1" ht="16.5" x14ac:dyDescent="0.25">
      <c r="A105" s="97"/>
      <c r="B105" s="29" t="s">
        <v>28</v>
      </c>
      <c r="C105" s="18" t="s">
        <v>21</v>
      </c>
      <c r="D105" s="24">
        <f>D103</f>
        <v>270479</v>
      </c>
      <c r="E105" s="18">
        <v>240369</v>
      </c>
      <c r="F105" s="24">
        <v>248128</v>
      </c>
      <c r="G105" s="18">
        <v>244564</v>
      </c>
      <c r="H105" s="17">
        <f>G105*H104*H106/10000</f>
        <v>257525.89199999999</v>
      </c>
      <c r="I105" s="18">
        <f>H105*I106*I104/10000</f>
        <v>268868.10486135597</v>
      </c>
      <c r="J105" s="18">
        <f>H105*J106*J104/10000</f>
        <v>269147.00540239201</v>
      </c>
      <c r="K105" s="18">
        <f>H105*K106*K104/10000</f>
        <v>269424.87583985995</v>
      </c>
      <c r="L105" s="18">
        <f>I105*L106*L104/10000</f>
        <v>280451.48055499292</v>
      </c>
      <c r="M105" s="18">
        <f>J105*M106*M104/10000</f>
        <v>281032.53716096166</v>
      </c>
      <c r="N105" s="18">
        <f>K105*N106*N104/10000</f>
        <v>281612.04067360016</v>
      </c>
      <c r="O105" s="18">
        <f t="shared" ref="O105:W105" si="60">L105*O106*O104/10000</f>
        <v>292825.84123152087</v>
      </c>
      <c r="P105" s="18">
        <f t="shared" si="60"/>
        <v>293735.20784063719</v>
      </c>
      <c r="Q105" s="18">
        <f t="shared" si="60"/>
        <v>294935.66954194958</v>
      </c>
      <c r="R105" s="18">
        <f t="shared" si="60"/>
        <v>306355.85922562325</v>
      </c>
      <c r="S105" s="18">
        <f t="shared" si="60"/>
        <v>307928.49308349675</v>
      </c>
      <c r="T105" s="18">
        <f t="shared" si="60"/>
        <v>309502.54226062645</v>
      </c>
      <c r="U105" s="18">
        <f t="shared" si="60"/>
        <v>321467.78104950476</v>
      </c>
      <c r="V105" s="18">
        <f t="shared" si="60"/>
        <v>323127.84350209817</v>
      </c>
      <c r="W105" s="18">
        <f t="shared" si="60"/>
        <v>324788.87282287882</v>
      </c>
    </row>
    <row r="106" spans="1:23" s="35" customFormat="1" ht="25.5" hidden="1" customHeight="1" x14ac:dyDescent="0.25">
      <c r="A106" s="30"/>
      <c r="B106" s="68" t="s">
        <v>64</v>
      </c>
      <c r="C106" s="32"/>
      <c r="D106" s="33"/>
      <c r="E106" s="32">
        <v>105.4</v>
      </c>
      <c r="F106" s="33">
        <v>104.8</v>
      </c>
      <c r="G106" s="34">
        <v>104.8</v>
      </c>
      <c r="H106" s="17">
        <v>105.3</v>
      </c>
      <c r="I106" s="34">
        <v>104.3</v>
      </c>
      <c r="J106" s="34">
        <v>104.2</v>
      </c>
      <c r="K106" s="34">
        <v>104.1</v>
      </c>
      <c r="L106" s="34">
        <v>104.1</v>
      </c>
      <c r="M106" s="34">
        <v>104</v>
      </c>
      <c r="N106" s="34">
        <v>103.9</v>
      </c>
      <c r="O106" s="34">
        <v>104.1</v>
      </c>
      <c r="P106" s="34">
        <v>104</v>
      </c>
      <c r="Q106" s="34">
        <v>103.9</v>
      </c>
      <c r="R106" s="34">
        <v>104.1</v>
      </c>
      <c r="S106" s="34">
        <v>104</v>
      </c>
      <c r="T106" s="34">
        <v>103.9</v>
      </c>
      <c r="U106" s="34">
        <v>104.1</v>
      </c>
      <c r="V106" s="34">
        <v>104</v>
      </c>
      <c r="W106" s="34">
        <v>103.9</v>
      </c>
    </row>
    <row r="107" spans="1:23" s="25" customFormat="1" ht="96" customHeight="1" x14ac:dyDescent="0.25">
      <c r="A107" s="12"/>
      <c r="B107" s="19" t="s">
        <v>65</v>
      </c>
      <c r="C107" s="18" t="s">
        <v>21</v>
      </c>
      <c r="D107" s="24">
        <f>D111</f>
        <v>193557</v>
      </c>
      <c r="E107" s="18">
        <f t="shared" ref="E107:W109" si="61">E111</f>
        <v>214478</v>
      </c>
      <c r="F107" s="24">
        <v>214478</v>
      </c>
      <c r="G107" s="18">
        <f t="shared" ref="G107:H109" si="62">G111</f>
        <v>236426</v>
      </c>
      <c r="H107" s="17">
        <f t="shared" si="62"/>
        <v>230752</v>
      </c>
      <c r="I107" s="18">
        <f t="shared" si="61"/>
        <v>226136.95999999999</v>
      </c>
      <c r="J107" s="18">
        <f t="shared" si="61"/>
        <v>231905.76</v>
      </c>
      <c r="K107" s="18">
        <f t="shared" si="61"/>
        <v>233059.52</v>
      </c>
      <c r="L107" s="18">
        <f t="shared" si="61"/>
        <v>220483.53599999996</v>
      </c>
      <c r="M107" s="18">
        <f t="shared" si="61"/>
        <v>233065.28880000004</v>
      </c>
      <c r="N107" s="18">
        <f t="shared" si="61"/>
        <v>235390.1152</v>
      </c>
      <c r="O107" s="18">
        <f t="shared" si="61"/>
        <v>213869.02991999994</v>
      </c>
      <c r="P107" s="18">
        <f t="shared" si="61"/>
        <v>234230.61524400004</v>
      </c>
      <c r="Q107" s="18">
        <f t="shared" si="61"/>
        <v>237744.01635200001</v>
      </c>
      <c r="R107" s="18">
        <f t="shared" si="61"/>
        <v>207025.22096255995</v>
      </c>
      <c r="S107" s="18">
        <f t="shared" si="61"/>
        <v>235401.76832022003</v>
      </c>
      <c r="T107" s="18">
        <f t="shared" si="61"/>
        <v>240121.45651552</v>
      </c>
      <c r="U107" s="18">
        <f t="shared" si="61"/>
        <v>199986.36344983292</v>
      </c>
      <c r="V107" s="18">
        <f t="shared" si="61"/>
        <v>236578.77716182114</v>
      </c>
      <c r="W107" s="18">
        <f t="shared" si="61"/>
        <v>242522.67108067521</v>
      </c>
    </row>
    <row r="108" spans="1:23" ht="16.5" x14ac:dyDescent="0.25">
      <c r="B108" s="20" t="s">
        <v>31</v>
      </c>
      <c r="C108" s="94" t="s">
        <v>23</v>
      </c>
      <c r="D108" s="95">
        <v>96</v>
      </c>
      <c r="E108" s="94">
        <f>E112</f>
        <v>95.1</v>
      </c>
      <c r="F108" s="95">
        <v>100</v>
      </c>
      <c r="G108" s="18">
        <f t="shared" si="62"/>
        <v>100.7</v>
      </c>
      <c r="H108" s="17">
        <f t="shared" si="62"/>
        <v>97.6</v>
      </c>
      <c r="I108" s="18">
        <f t="shared" si="61"/>
        <v>98</v>
      </c>
      <c r="J108" s="18">
        <f t="shared" si="61"/>
        <v>100.5</v>
      </c>
      <c r="K108" s="18">
        <f t="shared" si="61"/>
        <v>101</v>
      </c>
      <c r="L108" s="18">
        <f t="shared" si="61"/>
        <v>97.5</v>
      </c>
      <c r="M108" s="18">
        <f t="shared" si="61"/>
        <v>100.5</v>
      </c>
      <c r="N108" s="18">
        <f t="shared" si="61"/>
        <v>101</v>
      </c>
      <c r="O108" s="18">
        <f t="shared" si="61"/>
        <v>97</v>
      </c>
      <c r="P108" s="18">
        <f t="shared" si="61"/>
        <v>100.5</v>
      </c>
      <c r="Q108" s="18">
        <f t="shared" si="61"/>
        <v>101</v>
      </c>
      <c r="R108" s="18">
        <f t="shared" si="61"/>
        <v>96.8</v>
      </c>
      <c r="S108" s="18">
        <f t="shared" si="61"/>
        <v>100.5</v>
      </c>
      <c r="T108" s="18">
        <f t="shared" si="61"/>
        <v>101</v>
      </c>
      <c r="U108" s="18">
        <f t="shared" si="61"/>
        <v>96.6</v>
      </c>
      <c r="V108" s="18">
        <f t="shared" si="61"/>
        <v>100.5</v>
      </c>
      <c r="W108" s="18">
        <f t="shared" si="61"/>
        <v>101</v>
      </c>
    </row>
    <row r="109" spans="1:23" s="25" customFormat="1" ht="16.5" x14ac:dyDescent="0.25">
      <c r="A109" s="12"/>
      <c r="B109" s="23" t="s">
        <v>28</v>
      </c>
      <c r="C109" s="18" t="s">
        <v>21</v>
      </c>
      <c r="D109" s="24">
        <f>D113</f>
        <v>193557</v>
      </c>
      <c r="E109" s="18">
        <f>E113</f>
        <v>214478</v>
      </c>
      <c r="F109" s="24">
        <v>226703</v>
      </c>
      <c r="G109" s="18">
        <f t="shared" si="62"/>
        <v>236426</v>
      </c>
      <c r="H109" s="17">
        <f t="shared" si="62"/>
        <v>241366.35769599996</v>
      </c>
      <c r="I109" s="18">
        <f t="shared" si="61"/>
        <v>246474</v>
      </c>
      <c r="J109" s="18">
        <f t="shared" si="61"/>
        <v>252518.69025334364</v>
      </c>
      <c r="K109" s="18">
        <f t="shared" si="61"/>
        <v>253531.2221238784</v>
      </c>
      <c r="L109" s="18">
        <f t="shared" si="61"/>
        <v>250164.94815000001</v>
      </c>
      <c r="M109" s="18">
        <f t="shared" si="61"/>
        <v>263932.53505279479</v>
      </c>
      <c r="N109" s="18">
        <f t="shared" si="61"/>
        <v>266053.12918457674</v>
      </c>
      <c r="O109" s="18">
        <f t="shared" si="61"/>
        <v>252609.05969342552</v>
      </c>
      <c r="P109" s="18">
        <f t="shared" si="61"/>
        <v>275862.28563718114</v>
      </c>
      <c r="Q109" s="18">
        <f t="shared" si="61"/>
        <v>279193.49323500297</v>
      </c>
      <c r="R109" s="18">
        <f t="shared" si="61"/>
        <v>254551.11814434858</v>
      </c>
      <c r="S109" s="18">
        <f t="shared" si="61"/>
        <v>288331.26094798167</v>
      </c>
      <c r="T109" s="18">
        <f t="shared" si="61"/>
        <v>292982.85986587976</v>
      </c>
      <c r="U109" s="18">
        <f t="shared" si="61"/>
        <v>255978.13171266581</v>
      </c>
      <c r="V109" s="18">
        <f t="shared" si="61"/>
        <v>301363.83394283045</v>
      </c>
      <c r="W109" s="18">
        <f t="shared" si="61"/>
        <v>307453.28331465559</v>
      </c>
    </row>
    <row r="110" spans="1:23" ht="16.5" x14ac:dyDescent="0.25">
      <c r="B110" s="22" t="s">
        <v>29</v>
      </c>
      <c r="C110" s="94"/>
      <c r="D110" s="95"/>
      <c r="E110" s="94"/>
      <c r="F110" s="95"/>
      <c r="G110" s="18"/>
      <c r="H110" s="1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s="25" customFormat="1" ht="31.5" x14ac:dyDescent="0.25">
      <c r="A111" s="97">
        <v>19</v>
      </c>
      <c r="B111" s="23" t="s">
        <v>66</v>
      </c>
      <c r="C111" s="18" t="s">
        <v>21</v>
      </c>
      <c r="D111" s="24">
        <v>193557</v>
      </c>
      <c r="E111" s="18">
        <v>214478</v>
      </c>
      <c r="F111" s="24">
        <v>214478</v>
      </c>
      <c r="G111" s="18">
        <v>236426</v>
      </c>
      <c r="H111" s="17">
        <v>230752</v>
      </c>
      <c r="I111" s="18">
        <f>H111*I112/100</f>
        <v>226136.95999999999</v>
      </c>
      <c r="J111" s="18">
        <f>H111*J112/100</f>
        <v>231905.76</v>
      </c>
      <c r="K111" s="18">
        <f t="shared" ref="K111:W111" si="63">H111*K112/100</f>
        <v>233059.52</v>
      </c>
      <c r="L111" s="18">
        <f t="shared" si="63"/>
        <v>220483.53599999996</v>
      </c>
      <c r="M111" s="18">
        <f t="shared" si="63"/>
        <v>233065.28880000004</v>
      </c>
      <c r="N111" s="18">
        <f t="shared" si="63"/>
        <v>235390.1152</v>
      </c>
      <c r="O111" s="18">
        <f t="shared" si="63"/>
        <v>213869.02991999994</v>
      </c>
      <c r="P111" s="18">
        <f t="shared" si="63"/>
        <v>234230.61524400004</v>
      </c>
      <c r="Q111" s="18">
        <f t="shared" si="63"/>
        <v>237744.01635200001</v>
      </c>
      <c r="R111" s="18">
        <f t="shared" si="63"/>
        <v>207025.22096255995</v>
      </c>
      <c r="S111" s="18">
        <f t="shared" si="63"/>
        <v>235401.76832022003</v>
      </c>
      <c r="T111" s="18">
        <f t="shared" si="63"/>
        <v>240121.45651552</v>
      </c>
      <c r="U111" s="18">
        <f t="shared" si="63"/>
        <v>199986.36344983292</v>
      </c>
      <c r="V111" s="18">
        <f t="shared" si="63"/>
        <v>236578.77716182114</v>
      </c>
      <c r="W111" s="18">
        <f t="shared" si="63"/>
        <v>242522.67108067521</v>
      </c>
    </row>
    <row r="112" spans="1:23" ht="17.25" customHeight="1" x14ac:dyDescent="0.25">
      <c r="A112" s="97"/>
      <c r="B112" s="26" t="s">
        <v>31</v>
      </c>
      <c r="C112" s="94" t="s">
        <v>23</v>
      </c>
      <c r="D112" s="41">
        <v>96</v>
      </c>
      <c r="E112" s="40">
        <v>95.1</v>
      </c>
      <c r="F112" s="41">
        <v>100</v>
      </c>
      <c r="G112" s="18">
        <v>100.7</v>
      </c>
      <c r="H112" s="17">
        <v>97.6</v>
      </c>
      <c r="I112" s="18">
        <v>98</v>
      </c>
      <c r="J112" s="18">
        <v>100.5</v>
      </c>
      <c r="K112" s="18">
        <v>101</v>
      </c>
      <c r="L112" s="18">
        <v>97.5</v>
      </c>
      <c r="M112" s="18">
        <v>100.5</v>
      </c>
      <c r="N112" s="18">
        <v>101</v>
      </c>
      <c r="O112" s="18">
        <v>97</v>
      </c>
      <c r="P112" s="18">
        <v>100.5</v>
      </c>
      <c r="Q112" s="18">
        <v>101</v>
      </c>
      <c r="R112" s="18">
        <v>96.8</v>
      </c>
      <c r="S112" s="18">
        <v>100.5</v>
      </c>
      <c r="T112" s="18">
        <v>101</v>
      </c>
      <c r="U112" s="18">
        <v>96.6</v>
      </c>
      <c r="V112" s="18">
        <v>100.5</v>
      </c>
      <c r="W112" s="18">
        <v>101</v>
      </c>
    </row>
    <row r="113" spans="1:23" s="25" customFormat="1" ht="17.25" customHeight="1" x14ac:dyDescent="0.25">
      <c r="A113" s="97"/>
      <c r="B113" s="29" t="s">
        <v>28</v>
      </c>
      <c r="C113" s="18" t="s">
        <v>21</v>
      </c>
      <c r="D113" s="24">
        <v>193557</v>
      </c>
      <c r="E113" s="18">
        <v>214478</v>
      </c>
      <c r="F113" s="24">
        <v>226703</v>
      </c>
      <c r="G113" s="18">
        <v>236426</v>
      </c>
      <c r="H113" s="17">
        <f>G113*H112*H114/10000</f>
        <v>241366.35769599996</v>
      </c>
      <c r="I113" s="18">
        <v>246474</v>
      </c>
      <c r="J113" s="18">
        <f>H113*J112*J114/10000</f>
        <v>252518.69025334364</v>
      </c>
      <c r="K113" s="18">
        <f t="shared" ref="K113:W113" si="64">H113*K112*K114/10000</f>
        <v>253531.2221238784</v>
      </c>
      <c r="L113" s="18">
        <f t="shared" si="64"/>
        <v>250164.94815000001</v>
      </c>
      <c r="M113" s="18">
        <f t="shared" si="64"/>
        <v>263932.53505279479</v>
      </c>
      <c r="N113" s="18">
        <f t="shared" si="64"/>
        <v>266053.12918457674</v>
      </c>
      <c r="O113" s="18">
        <f t="shared" si="64"/>
        <v>252609.05969342552</v>
      </c>
      <c r="P113" s="18">
        <f t="shared" si="64"/>
        <v>275862.28563718114</v>
      </c>
      <c r="Q113" s="18">
        <f t="shared" si="64"/>
        <v>279193.49323500297</v>
      </c>
      <c r="R113" s="18">
        <f t="shared" si="64"/>
        <v>254551.11814434858</v>
      </c>
      <c r="S113" s="18">
        <f t="shared" si="64"/>
        <v>288331.26094798167</v>
      </c>
      <c r="T113" s="18">
        <f t="shared" si="64"/>
        <v>292982.85986587976</v>
      </c>
      <c r="U113" s="18">
        <f t="shared" si="64"/>
        <v>255978.13171266581</v>
      </c>
      <c r="V113" s="18">
        <f t="shared" si="64"/>
        <v>301363.83394283045</v>
      </c>
      <c r="W113" s="18">
        <f t="shared" si="64"/>
        <v>307453.28331465559</v>
      </c>
    </row>
    <row r="114" spans="1:23" s="35" customFormat="1" ht="38.25" hidden="1" customHeight="1" x14ac:dyDescent="0.25">
      <c r="A114" s="30"/>
      <c r="B114" s="69" t="s">
        <v>67</v>
      </c>
      <c r="C114" s="32"/>
      <c r="D114" s="33"/>
      <c r="E114" s="32">
        <v>106.2</v>
      </c>
      <c r="F114" s="33">
        <v>105.7</v>
      </c>
      <c r="G114" s="34">
        <v>105.7</v>
      </c>
      <c r="H114" s="17">
        <v>104.6</v>
      </c>
      <c r="I114" s="34">
        <v>104.2</v>
      </c>
      <c r="J114" s="34">
        <v>104.1</v>
      </c>
      <c r="K114" s="34">
        <v>104</v>
      </c>
      <c r="L114" s="34">
        <v>104.1</v>
      </c>
      <c r="M114" s="34">
        <v>104</v>
      </c>
      <c r="N114" s="34">
        <v>103.9</v>
      </c>
      <c r="O114" s="34">
        <v>104.1</v>
      </c>
      <c r="P114" s="34">
        <v>104</v>
      </c>
      <c r="Q114" s="34">
        <v>103.9</v>
      </c>
      <c r="R114" s="34">
        <v>104.1</v>
      </c>
      <c r="S114" s="34">
        <v>104</v>
      </c>
      <c r="T114" s="34">
        <v>103.9</v>
      </c>
      <c r="U114" s="34">
        <v>104.1</v>
      </c>
      <c r="V114" s="34">
        <v>104</v>
      </c>
      <c r="W114" s="34">
        <v>103.9</v>
      </c>
    </row>
    <row r="115" spans="1:23" s="25" customFormat="1" ht="18.75" customHeight="1" x14ac:dyDescent="0.25">
      <c r="A115" s="97">
        <v>20</v>
      </c>
      <c r="B115" s="23" t="s">
        <v>68</v>
      </c>
      <c r="C115" s="18" t="s">
        <v>21</v>
      </c>
      <c r="D115" s="24"/>
      <c r="E115" s="18">
        <v>2379461</v>
      </c>
      <c r="F115" s="24">
        <v>2403256</v>
      </c>
      <c r="G115" s="18">
        <v>1727121.3</v>
      </c>
      <c r="H115" s="17">
        <f>G115*H116/100</f>
        <v>1475519.8599839874</v>
      </c>
      <c r="I115" s="18">
        <f>H115*I116/100</f>
        <v>1475519.8599839874</v>
      </c>
      <c r="J115" s="18">
        <f>H115*J116/100</f>
        <v>1478470.8997039553</v>
      </c>
      <c r="K115" s="18">
        <f>H115*K116/100</f>
        <v>1479946.4195639393</v>
      </c>
      <c r="L115" s="18">
        <f>I115*L116/100</f>
        <v>1475519.8599839874</v>
      </c>
      <c r="M115" s="18">
        <f>J115*M116/100</f>
        <v>1481427.8415033633</v>
      </c>
      <c r="N115" s="18">
        <f>K115*N116/100</f>
        <v>1484386.2588226313</v>
      </c>
      <c r="O115" s="18">
        <f t="shared" ref="O115:W115" si="65">L115*O116/100</f>
        <v>1475519.8599839874</v>
      </c>
      <c r="P115" s="18">
        <f t="shared" si="65"/>
        <v>1484390.6971863701</v>
      </c>
      <c r="Q115" s="18">
        <f t="shared" si="65"/>
        <v>1488839.4175990992</v>
      </c>
      <c r="R115" s="18">
        <f t="shared" si="65"/>
        <v>1475519.8599839874</v>
      </c>
      <c r="S115" s="18">
        <f t="shared" si="65"/>
        <v>1487359.4785807431</v>
      </c>
      <c r="T115" s="18">
        <f t="shared" si="65"/>
        <v>1493305.9358518964</v>
      </c>
      <c r="U115" s="18">
        <f t="shared" si="65"/>
        <v>1475519.8599839874</v>
      </c>
      <c r="V115" s="18">
        <f t="shared" si="65"/>
        <v>1490334.1975379046</v>
      </c>
      <c r="W115" s="18">
        <f t="shared" si="65"/>
        <v>1497785.8536594522</v>
      </c>
    </row>
    <row r="116" spans="1:23" s="57" customFormat="1" ht="18.75" customHeight="1" x14ac:dyDescent="0.25">
      <c r="A116" s="97"/>
      <c r="B116" s="26" t="s">
        <v>31</v>
      </c>
      <c r="C116" s="94" t="s">
        <v>23</v>
      </c>
      <c r="D116" s="95"/>
      <c r="E116" s="94"/>
      <c r="F116" s="95">
        <v>101</v>
      </c>
      <c r="G116" s="18">
        <v>94.85</v>
      </c>
      <c r="H116" s="17">
        <v>85.432323715999999</v>
      </c>
      <c r="I116" s="18">
        <v>100</v>
      </c>
      <c r="J116" s="18">
        <v>100.2</v>
      </c>
      <c r="K116" s="18">
        <v>100.3</v>
      </c>
      <c r="L116" s="18">
        <v>100</v>
      </c>
      <c r="M116" s="18">
        <v>100.2</v>
      </c>
      <c r="N116" s="18">
        <v>100.3</v>
      </c>
      <c r="O116" s="18">
        <v>100</v>
      </c>
      <c r="P116" s="18">
        <v>100.2</v>
      </c>
      <c r="Q116" s="18">
        <v>100.3</v>
      </c>
      <c r="R116" s="18">
        <v>100</v>
      </c>
      <c r="S116" s="18">
        <v>100.2</v>
      </c>
      <c r="T116" s="18">
        <v>100.3</v>
      </c>
      <c r="U116" s="18">
        <v>100</v>
      </c>
      <c r="V116" s="18">
        <v>100.2</v>
      </c>
      <c r="W116" s="18">
        <v>100.3</v>
      </c>
    </row>
    <row r="117" spans="1:23" s="25" customFormat="1" ht="18" customHeight="1" x14ac:dyDescent="0.25">
      <c r="A117" s="97"/>
      <c r="B117" s="29" t="s">
        <v>28</v>
      </c>
      <c r="C117" s="18" t="s">
        <v>21</v>
      </c>
      <c r="D117" s="24"/>
      <c r="E117" s="18">
        <v>2379461</v>
      </c>
      <c r="F117" s="24">
        <v>2501789</v>
      </c>
      <c r="G117" s="18">
        <v>1727121.3</v>
      </c>
      <c r="H117" s="17">
        <f>H116*G117*H118/10000</f>
        <v>1485848.4990038755</v>
      </c>
      <c r="I117" s="18">
        <f>I118*I116*H117/10000</f>
        <v>1491791.8929998912</v>
      </c>
      <c r="J117" s="18">
        <f>J116*J118*H117/10000</f>
        <v>1491797.8363938872</v>
      </c>
      <c r="K117" s="18">
        <f>K116*K118*I117/10000</f>
        <v>1497763.5359475696</v>
      </c>
      <c r="L117" s="18">
        <f t="shared" ref="L117:W117" si="66">L116*L118*J117/10000</f>
        <v>1503732.2190850382</v>
      </c>
      <c r="M117" s="18">
        <f t="shared" si="66"/>
        <v>1511264.3764606013</v>
      </c>
      <c r="N117" s="18">
        <f t="shared" si="66"/>
        <v>1515784.6328210046</v>
      </c>
      <c r="O117" s="18">
        <f t="shared" si="66"/>
        <v>1526377.0202252073</v>
      </c>
      <c r="P117" s="18">
        <f t="shared" si="66"/>
        <v>1530966.7317033398</v>
      </c>
      <c r="Q117" s="18">
        <f t="shared" si="66"/>
        <v>1540141.888193598</v>
      </c>
      <c r="R117" s="18">
        <f t="shared" si="66"/>
        <v>1576895.7336544401</v>
      </c>
      <c r="S117" s="18">
        <f t="shared" si="66"/>
        <v>1580259.504097265</v>
      </c>
      <c r="T117" s="18">
        <f t="shared" si="66"/>
        <v>1614840.5756933668</v>
      </c>
      <c r="U117" s="18">
        <f t="shared" si="66"/>
        <v>1616605.472691502</v>
      </c>
      <c r="V117" s="18">
        <f t="shared" si="66"/>
        <v>1650431.6619816485</v>
      </c>
      <c r="W117" s="18">
        <f t="shared" si="66"/>
        <v>1650641.4843135488</v>
      </c>
    </row>
    <row r="118" spans="1:23" s="74" customFormat="1" ht="18" hidden="1" customHeight="1" x14ac:dyDescent="0.25">
      <c r="A118" s="70"/>
      <c r="B118" s="69" t="s">
        <v>38</v>
      </c>
      <c r="C118" s="71"/>
      <c r="D118" s="72"/>
      <c r="E118" s="71"/>
      <c r="F118" s="72">
        <v>103.2</v>
      </c>
      <c r="G118" s="73"/>
      <c r="H118" s="38">
        <v>100.7</v>
      </c>
      <c r="I118" s="73">
        <v>100.4</v>
      </c>
      <c r="J118" s="73">
        <v>100.2</v>
      </c>
      <c r="K118" s="73">
        <v>100.1</v>
      </c>
      <c r="L118" s="73">
        <v>100.8</v>
      </c>
      <c r="M118" s="73">
        <v>100.7</v>
      </c>
      <c r="N118" s="73">
        <v>100.5</v>
      </c>
      <c r="O118" s="73">
        <v>101</v>
      </c>
      <c r="P118" s="73">
        <v>100.8</v>
      </c>
      <c r="Q118" s="73">
        <v>100.6</v>
      </c>
      <c r="R118" s="73">
        <v>103</v>
      </c>
      <c r="S118" s="73">
        <v>102.4</v>
      </c>
      <c r="T118" s="73">
        <v>102.1</v>
      </c>
      <c r="U118" s="73">
        <v>102.3</v>
      </c>
      <c r="V118" s="73">
        <v>102</v>
      </c>
      <c r="W118" s="73">
        <v>101.8</v>
      </c>
    </row>
    <row r="119" spans="1:23" ht="18" customHeight="1" x14ac:dyDescent="0.25">
      <c r="B119" s="107" t="s">
        <v>69</v>
      </c>
      <c r="C119" s="94" t="s">
        <v>69</v>
      </c>
      <c r="D119" s="95"/>
      <c r="E119" s="94"/>
      <c r="F119" s="95"/>
      <c r="G119" s="18"/>
      <c r="H119" s="17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s="1" customFormat="1" ht="63" x14ac:dyDescent="0.25">
      <c r="B120" s="108" t="s">
        <v>70</v>
      </c>
      <c r="C120" s="109"/>
      <c r="D120" s="9"/>
      <c r="E120" s="93"/>
      <c r="F120" s="9"/>
      <c r="G120" s="10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2" customFormat="1" ht="16.5" x14ac:dyDescent="0.25">
      <c r="B121" s="13" t="s">
        <v>20</v>
      </c>
      <c r="C121" s="10" t="s">
        <v>21</v>
      </c>
      <c r="D121" s="14">
        <f>D125+D149+D206+D220</f>
        <v>22518304</v>
      </c>
      <c r="E121" s="10">
        <f>E125+E149+E206+E220</f>
        <v>24133044.799999997</v>
      </c>
      <c r="F121" s="14">
        <v>26545286</v>
      </c>
      <c r="G121" s="10">
        <v>25248723</v>
      </c>
      <c r="H121" s="11">
        <v>25248723</v>
      </c>
      <c r="I121" s="10">
        <v>25519597.760000002</v>
      </c>
      <c r="J121" s="10">
        <v>25915058.48</v>
      </c>
      <c r="K121" s="10">
        <v>26278699.02</v>
      </c>
      <c r="L121" s="10">
        <v>25887467.469999999</v>
      </c>
      <c r="M121" s="10">
        <v>26698633.079999998</v>
      </c>
      <c r="N121" s="10">
        <v>27495480.989999998</v>
      </c>
      <c r="O121" s="10">
        <v>26218101.809999999</v>
      </c>
      <c r="P121" s="10">
        <v>27470789.760000002</v>
      </c>
      <c r="Q121" s="10">
        <v>28795509.870000001</v>
      </c>
      <c r="R121" s="10">
        <v>26599024.510000002</v>
      </c>
      <c r="S121" s="10">
        <v>28251020.780000001</v>
      </c>
      <c r="T121" s="10">
        <v>29984348.859999999</v>
      </c>
      <c r="U121" s="10">
        <v>26985709.84</v>
      </c>
      <c r="V121" s="10">
        <v>29031256.600000001</v>
      </c>
      <c r="W121" s="10">
        <v>31187702.699999999</v>
      </c>
    </row>
    <row r="122" spans="1:23" s="1" customFormat="1" ht="16.5" x14ac:dyDescent="0.25">
      <c r="B122" s="108" t="s">
        <v>22</v>
      </c>
      <c r="C122" s="109" t="s">
        <v>23</v>
      </c>
      <c r="D122" s="9">
        <v>108.8</v>
      </c>
      <c r="E122" s="93">
        <v>102.8</v>
      </c>
      <c r="F122" s="9">
        <v>100.1</v>
      </c>
      <c r="G122" s="10">
        <v>96.8</v>
      </c>
      <c r="H122" s="11">
        <v>100</v>
      </c>
      <c r="I122" s="10">
        <v>101.07</v>
      </c>
      <c r="J122" s="10">
        <v>102.64</v>
      </c>
      <c r="K122" s="10">
        <v>104.08</v>
      </c>
      <c r="L122" s="10">
        <v>101.44</v>
      </c>
      <c r="M122" s="10">
        <v>103.02</v>
      </c>
      <c r="N122" s="10">
        <v>104.63</v>
      </c>
      <c r="O122" s="10">
        <v>101.28</v>
      </c>
      <c r="P122" s="10">
        <v>102.89</v>
      </c>
      <c r="Q122" s="10">
        <v>104.73</v>
      </c>
      <c r="R122" s="10">
        <v>101.45</v>
      </c>
      <c r="S122" s="10">
        <v>102.84</v>
      </c>
      <c r="T122" s="10">
        <v>104.13</v>
      </c>
      <c r="U122" s="10">
        <v>101.45</v>
      </c>
      <c r="V122" s="10">
        <v>102.76</v>
      </c>
      <c r="W122" s="10">
        <v>104.01</v>
      </c>
    </row>
    <row r="123" spans="1:23" s="12" customFormat="1" ht="16.5" x14ac:dyDescent="0.25">
      <c r="B123" s="13" t="s">
        <v>24</v>
      </c>
      <c r="C123" s="10" t="s">
        <v>21</v>
      </c>
      <c r="D123" s="14">
        <f>D127+D151+D208+D222</f>
        <v>22518304</v>
      </c>
      <c r="E123" s="10">
        <f>E127+E151+E208+E222</f>
        <v>24133044.799999997</v>
      </c>
      <c r="F123" s="14">
        <v>27578086</v>
      </c>
      <c r="G123" s="10">
        <v>25248723</v>
      </c>
      <c r="H123" s="11">
        <v>26204862.670000002</v>
      </c>
      <c r="I123" s="10">
        <v>27512033.620000001</v>
      </c>
      <c r="J123" s="10">
        <v>27807375.079999998</v>
      </c>
      <c r="K123" s="10">
        <v>28142100.949999999</v>
      </c>
      <c r="L123" s="10">
        <v>28989893.559999999</v>
      </c>
      <c r="M123" s="10">
        <v>29656788.969999999</v>
      </c>
      <c r="N123" s="10">
        <v>30404739.18</v>
      </c>
      <c r="O123" s="10">
        <v>30512273.530000001</v>
      </c>
      <c r="P123" s="10">
        <v>31643453.59</v>
      </c>
      <c r="Q123" s="10">
        <v>32937044.039999999</v>
      </c>
      <c r="R123" s="10">
        <v>32385581.649999999</v>
      </c>
      <c r="S123" s="10">
        <v>33945124.340000004</v>
      </c>
      <c r="T123" s="10">
        <v>35713524.270000003</v>
      </c>
      <c r="U123" s="10">
        <v>34351284.460000001</v>
      </c>
      <c r="V123" s="10">
        <v>36432443.359999999</v>
      </c>
      <c r="W123" s="10">
        <v>38671557.880000003</v>
      </c>
    </row>
    <row r="124" spans="1:23" ht="47.25" x14ac:dyDescent="0.25">
      <c r="B124" s="110" t="s">
        <v>25</v>
      </c>
      <c r="C124" s="28"/>
      <c r="D124" s="55"/>
      <c r="E124" s="56"/>
      <c r="F124" s="55"/>
      <c r="G124" s="18"/>
      <c r="H124" s="1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s="25" customFormat="1" ht="42" customHeight="1" x14ac:dyDescent="0.25">
      <c r="A125" s="12"/>
      <c r="B125" s="19" t="s">
        <v>26</v>
      </c>
      <c r="C125" s="18" t="s">
        <v>21</v>
      </c>
      <c r="D125" s="24">
        <f>D129+D133+D136+D139+D142</f>
        <v>5664152</v>
      </c>
      <c r="E125" s="10">
        <f>E129+E133+E136+E139+E142+E145</f>
        <v>5940408.9000000004</v>
      </c>
      <c r="F125" s="24">
        <v>6424543</v>
      </c>
      <c r="G125" s="18">
        <f>G129+G133+G136+G139+G142+G145</f>
        <v>6763396</v>
      </c>
      <c r="H125" s="17">
        <f t="shared" ref="H125:W125" si="67">H129+H133+H136+H139+H142+H145</f>
        <v>6890113.2750000004</v>
      </c>
      <c r="I125" s="18">
        <f t="shared" si="67"/>
        <v>7035213.5938149998</v>
      </c>
      <c r="J125" s="18">
        <f t="shared" si="67"/>
        <v>7226234.8543600002</v>
      </c>
      <c r="K125" s="18">
        <f t="shared" si="67"/>
        <v>7409952.2467099996</v>
      </c>
      <c r="L125" s="18">
        <f t="shared" si="67"/>
        <v>7235646.1004030006</v>
      </c>
      <c r="M125" s="18">
        <f t="shared" si="67"/>
        <v>7629843.9400248006</v>
      </c>
      <c r="N125" s="18">
        <f t="shared" si="67"/>
        <v>8078549.4820751306</v>
      </c>
      <c r="O125" s="18">
        <f t="shared" si="67"/>
        <v>7382241.2389576575</v>
      </c>
      <c r="P125" s="18">
        <f t="shared" si="67"/>
        <v>7984295.9063103124</v>
      </c>
      <c r="Q125" s="18">
        <f t="shared" si="67"/>
        <v>8755059.7776828706</v>
      </c>
      <c r="R125" s="18">
        <f t="shared" si="67"/>
        <v>7557568.5166102918</v>
      </c>
      <c r="S125" s="18">
        <f t="shared" si="67"/>
        <v>8312655.8773113377</v>
      </c>
      <c r="T125" s="18">
        <f t="shared" si="67"/>
        <v>9275379.2564573977</v>
      </c>
      <c r="U125" s="18">
        <f t="shared" si="67"/>
        <v>7732080.3183752149</v>
      </c>
      <c r="V125" s="18">
        <f t="shared" si="67"/>
        <v>8647241.0866682865</v>
      </c>
      <c r="W125" s="18">
        <f t="shared" si="67"/>
        <v>9808271.1006457992</v>
      </c>
    </row>
    <row r="126" spans="1:23" ht="16.5" x14ac:dyDescent="0.25">
      <c r="B126" s="111" t="s">
        <v>27</v>
      </c>
      <c r="C126" s="28" t="s">
        <v>23</v>
      </c>
      <c r="D126" s="95">
        <v>111.7</v>
      </c>
      <c r="E126" s="94">
        <v>99.2</v>
      </c>
      <c r="F126" s="95">
        <v>108.1</v>
      </c>
      <c r="G126" s="18">
        <v>96.8</v>
      </c>
      <c r="H126" s="17">
        <f>H125/G125*100</f>
        <v>101.87357468053031</v>
      </c>
      <c r="I126" s="18">
        <f>I125/H125*100</f>
        <v>102.10592065795898</v>
      </c>
      <c r="J126" s="18">
        <f>J125/H125*100</f>
        <v>104.87831717628764</v>
      </c>
      <c r="K126" s="18">
        <f>K125/H125*100</f>
        <v>107.54470864210863</v>
      </c>
      <c r="L126" s="18">
        <f>L125/I125*100</f>
        <v>102.84898964210853</v>
      </c>
      <c r="M126" s="18">
        <f>M125/J125*100</f>
        <v>105.58533031100255</v>
      </c>
      <c r="N126" s="18">
        <f>N125/K125*100</f>
        <v>109.02296280872777</v>
      </c>
      <c r="O126" s="18">
        <f t="shared" ref="O126:W126" si="68">O125/L125*100</f>
        <v>102.0260131095479</v>
      </c>
      <c r="P126" s="18">
        <f t="shared" si="68"/>
        <v>104.64559916391107</v>
      </c>
      <c r="Q126" s="18">
        <f t="shared" si="68"/>
        <v>108.37415549794918</v>
      </c>
      <c r="R126" s="18">
        <f t="shared" si="68"/>
        <v>102.37498710726757</v>
      </c>
      <c r="S126" s="18">
        <f t="shared" si="68"/>
        <v>104.11257266581902</v>
      </c>
      <c r="T126" s="18">
        <f t="shared" si="68"/>
        <v>105.94307168639614</v>
      </c>
      <c r="U126" s="18">
        <f t="shared" si="68"/>
        <v>102.30909982994365</v>
      </c>
      <c r="V126" s="18">
        <f t="shared" si="68"/>
        <v>104.02500974772899</v>
      </c>
      <c r="W126" s="18">
        <f t="shared" si="68"/>
        <v>105.74522970386799</v>
      </c>
    </row>
    <row r="127" spans="1:23" s="25" customFormat="1" ht="16.5" x14ac:dyDescent="0.25">
      <c r="A127" s="12"/>
      <c r="B127" s="21" t="s">
        <v>28</v>
      </c>
      <c r="C127" s="18" t="s">
        <v>21</v>
      </c>
      <c r="D127" s="24">
        <f>D131+D135+D138+D141+D144</f>
        <v>5664152</v>
      </c>
      <c r="E127" s="10">
        <f>E131+E135+E138+E141+E144+E147</f>
        <v>5940408.9000000004</v>
      </c>
      <c r="F127" s="24">
        <v>6630688</v>
      </c>
      <c r="G127" s="18">
        <f>G131+G135+G138+G141+G144+G147</f>
        <v>6763396</v>
      </c>
      <c r="H127" s="17">
        <f t="shared" ref="H127:W127" si="69">H131+H135+H138+H141+H144+H147</f>
        <v>6940845.7059249999</v>
      </c>
      <c r="I127" s="18">
        <f t="shared" si="69"/>
        <v>7120766.1871116618</v>
      </c>
      <c r="J127" s="18">
        <f t="shared" si="69"/>
        <v>7299180.2178431442</v>
      </c>
      <c r="K127" s="18">
        <f t="shared" si="69"/>
        <v>7477067.3505355129</v>
      </c>
      <c r="L127" s="18">
        <f t="shared" si="69"/>
        <v>7387448.2316983007</v>
      </c>
      <c r="M127" s="18">
        <f t="shared" si="69"/>
        <v>7765605.9017191324</v>
      </c>
      <c r="N127" s="18">
        <f t="shared" si="69"/>
        <v>8197294.9253545683</v>
      </c>
      <c r="O127" s="18">
        <f t="shared" si="69"/>
        <v>7617837.781381662</v>
      </c>
      <c r="P127" s="18">
        <f t="shared" si="69"/>
        <v>8196555.0874966243</v>
      </c>
      <c r="Q127" s="18">
        <f t="shared" si="69"/>
        <v>8942236.697795596</v>
      </c>
      <c r="R127" s="18">
        <f t="shared" si="69"/>
        <v>8035978.3464586912</v>
      </c>
      <c r="S127" s="18">
        <f t="shared" si="69"/>
        <v>8742375.8140527941</v>
      </c>
      <c r="T127" s="18">
        <f t="shared" si="69"/>
        <v>9676949.5525776669</v>
      </c>
      <c r="U127" s="18">
        <f t="shared" si="69"/>
        <v>8415500.8298983164</v>
      </c>
      <c r="V127" s="18">
        <f t="shared" si="69"/>
        <v>9281462.8343890924</v>
      </c>
      <c r="W127" s="18">
        <f t="shared" si="69"/>
        <v>10422779.101113902</v>
      </c>
    </row>
    <row r="128" spans="1:23" ht="16.5" x14ac:dyDescent="0.25">
      <c r="B128" s="112" t="s">
        <v>29</v>
      </c>
      <c r="C128" s="28"/>
      <c r="D128" s="95"/>
      <c r="E128" s="94"/>
      <c r="F128" s="95"/>
      <c r="G128" s="18"/>
      <c r="H128" s="17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s="25" customFormat="1" ht="31.5" x14ac:dyDescent="0.25">
      <c r="A129" s="97">
        <v>1</v>
      </c>
      <c r="B129" s="23" t="s">
        <v>30</v>
      </c>
      <c r="C129" s="18" t="s">
        <v>21</v>
      </c>
      <c r="D129" s="24">
        <v>67950</v>
      </c>
      <c r="E129" s="18">
        <v>75426</v>
      </c>
      <c r="F129" s="14">
        <v>79952</v>
      </c>
      <c r="G129" s="18">
        <v>97340</v>
      </c>
      <c r="H129" s="17">
        <f>G129*H130/100</f>
        <v>100065.52</v>
      </c>
      <c r="I129" s="18">
        <f>H129*I130/100</f>
        <v>101166.24072</v>
      </c>
      <c r="J129" s="18">
        <f>H129*J130/100</f>
        <v>101866.69936000001</v>
      </c>
      <c r="K129" s="18">
        <f>H129*K130/100</f>
        <v>102967.42008000001</v>
      </c>
      <c r="L129" s="18">
        <f>I129*L130/100</f>
        <v>102380.23560864</v>
      </c>
      <c r="M129" s="18">
        <f>J129*M130/100</f>
        <v>103904.03334720001</v>
      </c>
      <c r="N129" s="18">
        <f>K129*N130/100</f>
        <v>106983.14946312</v>
      </c>
      <c r="O129" s="18">
        <f t="shared" ref="O129:W129" si="70">L129*O130/100</f>
        <v>104120.69961398687</v>
      </c>
      <c r="P129" s="18">
        <f t="shared" si="70"/>
        <v>107125.05838096321</v>
      </c>
      <c r="Q129" s="18">
        <f t="shared" si="70"/>
        <v>111690.40803949728</v>
      </c>
      <c r="R129" s="18">
        <f t="shared" si="70"/>
        <v>106098.99290665264</v>
      </c>
      <c r="S129" s="18">
        <f t="shared" si="70"/>
        <v>111088.68554105885</v>
      </c>
      <c r="T129" s="18">
        <f t="shared" si="70"/>
        <v>117386.61884951164</v>
      </c>
      <c r="U129" s="18">
        <f t="shared" si="70"/>
        <v>108539.26974350565</v>
      </c>
      <c r="V129" s="18">
        <f t="shared" si="70"/>
        <v>115754.41033378332</v>
      </c>
      <c r="W129" s="18">
        <f t="shared" si="70"/>
        <v>123725.49626738527</v>
      </c>
    </row>
    <row r="130" spans="1:23" ht="16.5" x14ac:dyDescent="0.25">
      <c r="A130" s="97"/>
      <c r="B130" s="113" t="s">
        <v>31</v>
      </c>
      <c r="C130" s="28" t="s">
        <v>23</v>
      </c>
      <c r="D130" s="27">
        <v>96.4</v>
      </c>
      <c r="E130" s="28">
        <v>111</v>
      </c>
      <c r="F130" s="64">
        <v>106</v>
      </c>
      <c r="G130" s="18">
        <v>124.2</v>
      </c>
      <c r="H130" s="17">
        <v>102.8</v>
      </c>
      <c r="I130" s="18">
        <v>101.1</v>
      </c>
      <c r="J130" s="18">
        <v>101.8</v>
      </c>
      <c r="K130" s="18">
        <v>102.9</v>
      </c>
      <c r="L130" s="18">
        <v>101.2</v>
      </c>
      <c r="M130" s="18">
        <v>102</v>
      </c>
      <c r="N130" s="18">
        <v>103.9</v>
      </c>
      <c r="O130" s="18">
        <v>101.7</v>
      </c>
      <c r="P130" s="18">
        <v>103.1</v>
      </c>
      <c r="Q130" s="18">
        <v>104.4</v>
      </c>
      <c r="R130" s="18">
        <v>101.9</v>
      </c>
      <c r="S130" s="18">
        <v>103.7</v>
      </c>
      <c r="T130" s="18">
        <v>105.1</v>
      </c>
      <c r="U130" s="18">
        <v>102.3</v>
      </c>
      <c r="V130" s="18">
        <v>104.2</v>
      </c>
      <c r="W130" s="18">
        <v>105.4</v>
      </c>
    </row>
    <row r="131" spans="1:23" s="25" customFormat="1" ht="16.5" x14ac:dyDescent="0.25">
      <c r="A131" s="97"/>
      <c r="B131" s="29" t="s">
        <v>28</v>
      </c>
      <c r="C131" s="18" t="s">
        <v>21</v>
      </c>
      <c r="D131" s="24">
        <v>67950</v>
      </c>
      <c r="E131" s="18">
        <v>75426</v>
      </c>
      <c r="F131" s="24">
        <v>83070</v>
      </c>
      <c r="G131" s="18">
        <v>97340</v>
      </c>
      <c r="H131" s="17">
        <f>G131*H132*H130/10000</f>
        <v>103267.61663999999</v>
      </c>
      <c r="I131" s="18">
        <f>H131*I132*I130/10000</f>
        <v>110250.15980673023</v>
      </c>
      <c r="J131" s="18">
        <f>H131*J132*J130/10000</f>
        <v>110593.00829397504</v>
      </c>
      <c r="K131" s="18">
        <f>H131*K132*K130/10000</f>
        <v>111575.496398688</v>
      </c>
      <c r="L131" s="18">
        <f t="shared" ref="L131:W131" si="71">I131*L132*L130/10000</f>
        <v>117821.25878097801</v>
      </c>
      <c r="M131" s="18">
        <f t="shared" si="71"/>
        <v>118670.72161976698</v>
      </c>
      <c r="N131" s="18">
        <f t="shared" si="71"/>
        <v>121723.28779614868</v>
      </c>
      <c r="O131" s="18">
        <f t="shared" si="71"/>
        <v>126414.55229016865</v>
      </c>
      <c r="P131" s="18">
        <f t="shared" si="71"/>
        <v>128711.6887174587</v>
      </c>
      <c r="Q131" s="18">
        <f t="shared" si="71"/>
        <v>133560.14719459738</v>
      </c>
      <c r="R131" s="18">
        <f t="shared" si="71"/>
        <v>136030.14879556803</v>
      </c>
      <c r="S131" s="18">
        <f t="shared" si="71"/>
        <v>140681.61834480494</v>
      </c>
      <c r="T131" s="18">
        <f t="shared" si="71"/>
        <v>147811.41558070248</v>
      </c>
      <c r="U131" s="18">
        <f t="shared" si="71"/>
        <v>147230.0550665023</v>
      </c>
      <c r="V131" s="18">
        <f t="shared" si="71"/>
        <v>154799.30010894279</v>
      </c>
      <c r="W131" s="18">
        <f t="shared" si="71"/>
        <v>164361.85978327374</v>
      </c>
    </row>
    <row r="132" spans="1:23" s="63" customFormat="1" ht="15.75" hidden="1" customHeight="1" x14ac:dyDescent="0.2">
      <c r="A132" s="61"/>
      <c r="B132" s="68" t="s">
        <v>32</v>
      </c>
      <c r="C132" s="32"/>
      <c r="D132" s="33"/>
      <c r="E132" s="32">
        <v>104.3</v>
      </c>
      <c r="F132" s="33">
        <v>103.9</v>
      </c>
      <c r="G132" s="34">
        <v>103.9</v>
      </c>
      <c r="H132" s="17">
        <v>103.2</v>
      </c>
      <c r="I132" s="34">
        <v>105.6</v>
      </c>
      <c r="J132" s="34">
        <v>105.2</v>
      </c>
      <c r="K132" s="34">
        <v>105</v>
      </c>
      <c r="L132" s="34">
        <v>105.6</v>
      </c>
      <c r="M132" s="34">
        <v>105.2</v>
      </c>
      <c r="N132" s="34">
        <v>105</v>
      </c>
      <c r="O132" s="34">
        <v>105.5</v>
      </c>
      <c r="P132" s="34">
        <v>105.2</v>
      </c>
      <c r="Q132" s="34">
        <v>105.1</v>
      </c>
      <c r="R132" s="34">
        <v>105.6</v>
      </c>
      <c r="S132" s="34">
        <v>105.4</v>
      </c>
      <c r="T132" s="34">
        <v>105.3</v>
      </c>
      <c r="U132" s="34">
        <v>105.8</v>
      </c>
      <c r="V132" s="34">
        <v>105.6</v>
      </c>
      <c r="W132" s="34">
        <v>105.5</v>
      </c>
    </row>
    <row r="133" spans="1:23" s="25" customFormat="1" ht="31.5" x14ac:dyDescent="0.25">
      <c r="A133" s="97">
        <v>2</v>
      </c>
      <c r="B133" s="23" t="s">
        <v>71</v>
      </c>
      <c r="C133" s="18" t="s">
        <v>21</v>
      </c>
      <c r="D133" s="24">
        <v>3244400</v>
      </c>
      <c r="E133" s="18">
        <v>3200896.9</v>
      </c>
      <c r="F133" s="24">
        <v>3248910</v>
      </c>
      <c r="G133" s="18">
        <v>3259761</v>
      </c>
      <c r="H133" s="17">
        <f>G133*H134/100</f>
        <v>3308657.415</v>
      </c>
      <c r="I133" s="18">
        <f>H133*I134/100</f>
        <v>3417843.1096950001</v>
      </c>
      <c r="J133" s="18">
        <f>H133*J134/100</f>
        <v>3573350.0082</v>
      </c>
      <c r="K133" s="18">
        <f>H133*K134/100</f>
        <v>3712313.6196300001</v>
      </c>
      <c r="L133" s="18">
        <f>I133*L134/100</f>
        <v>3581899.5789603605</v>
      </c>
      <c r="M133" s="18">
        <f>J133*M134/100</f>
        <v>3902098.2089544004</v>
      </c>
      <c r="N133" s="18">
        <f>K133*N134/100</f>
        <v>4258023.7217156105</v>
      </c>
      <c r="O133" s="18">
        <f t="shared" ref="O133:W133" si="72">L133*O134/100</f>
        <v>3689356.5663291709</v>
      </c>
      <c r="P133" s="18">
        <f t="shared" si="72"/>
        <v>4175245.0835812087</v>
      </c>
      <c r="Q133" s="18">
        <f t="shared" si="72"/>
        <v>4803050.7580952086</v>
      </c>
      <c r="R133" s="18">
        <f t="shared" si="72"/>
        <v>3800037.2633190458</v>
      </c>
      <c r="S133" s="18">
        <f t="shared" si="72"/>
        <v>4392357.8279274311</v>
      </c>
      <c r="T133" s="18">
        <f t="shared" si="72"/>
        <v>5129658.2096456829</v>
      </c>
      <c r="U133" s="18">
        <f t="shared" si="72"/>
        <v>3910238.343955298</v>
      </c>
      <c r="V133" s="18">
        <f t="shared" si="72"/>
        <v>4611975.7193238027</v>
      </c>
      <c r="W133" s="18">
        <f t="shared" si="72"/>
        <v>5457956.3350630067</v>
      </c>
    </row>
    <row r="134" spans="1:23" ht="16.5" x14ac:dyDescent="0.25">
      <c r="A134" s="97"/>
      <c r="B134" s="113" t="s">
        <v>31</v>
      </c>
      <c r="C134" s="28" t="s">
        <v>23</v>
      </c>
      <c r="D134" s="95">
        <v>120.1</v>
      </c>
      <c r="E134" s="94">
        <v>99.2</v>
      </c>
      <c r="F134" s="95">
        <v>101.5</v>
      </c>
      <c r="G134" s="18">
        <v>101.8</v>
      </c>
      <c r="H134" s="17">
        <v>101.5</v>
      </c>
      <c r="I134" s="18">
        <v>103.3</v>
      </c>
      <c r="J134" s="18">
        <v>108</v>
      </c>
      <c r="K134" s="18">
        <v>112.2</v>
      </c>
      <c r="L134" s="18">
        <v>104.8</v>
      </c>
      <c r="M134" s="18">
        <v>109.2</v>
      </c>
      <c r="N134" s="18">
        <v>114.7</v>
      </c>
      <c r="O134" s="18">
        <v>103</v>
      </c>
      <c r="P134" s="18">
        <v>107</v>
      </c>
      <c r="Q134" s="18">
        <v>112.8</v>
      </c>
      <c r="R134" s="18">
        <v>103</v>
      </c>
      <c r="S134" s="18">
        <v>105.2</v>
      </c>
      <c r="T134" s="18">
        <v>106.8</v>
      </c>
      <c r="U134" s="18">
        <v>102.9</v>
      </c>
      <c r="V134" s="18">
        <v>105</v>
      </c>
      <c r="W134" s="18">
        <v>106.4</v>
      </c>
    </row>
    <row r="135" spans="1:23" s="25" customFormat="1" ht="16.5" x14ac:dyDescent="0.25">
      <c r="A135" s="97"/>
      <c r="B135" s="29" t="s">
        <v>28</v>
      </c>
      <c r="C135" s="18" t="s">
        <v>21</v>
      </c>
      <c r="D135" s="24">
        <v>3244400</v>
      </c>
      <c r="E135" s="18">
        <v>3200896.9</v>
      </c>
      <c r="F135" s="24">
        <v>3352875</v>
      </c>
      <c r="G135" s="18">
        <v>3259761</v>
      </c>
      <c r="H135" s="17">
        <f>G135*H134*H148/10000</f>
        <v>3331818.016905</v>
      </c>
      <c r="I135" s="18">
        <f>H135*I134*I148/10000</f>
        <v>3455535.0835087164</v>
      </c>
      <c r="J135" s="18">
        <f>H135*J134*J148/10000</f>
        <v>3605560.1851739143</v>
      </c>
      <c r="K135" s="18">
        <f t="shared" ref="K135:W135" si="73">H135*K134*K148/10000</f>
        <v>3742038.1147823767</v>
      </c>
      <c r="L135" s="18">
        <f t="shared" si="73"/>
        <v>3650371.9736572714</v>
      </c>
      <c r="M135" s="18">
        <f t="shared" si="73"/>
        <v>3964832.6242653839</v>
      </c>
      <c r="N135" s="18">
        <f t="shared" si="73"/>
        <v>4313578.3062436627</v>
      </c>
      <c r="O135" s="18">
        <f t="shared" si="73"/>
        <v>3797481.9641956598</v>
      </c>
      <c r="P135" s="18">
        <f t="shared" si="73"/>
        <v>4276309.875227673</v>
      </c>
      <c r="Q135" s="18">
        <f t="shared" si="73"/>
        <v>4894910.6274195081</v>
      </c>
      <c r="R135" s="18">
        <f t="shared" si="73"/>
        <v>4028748.6158151757</v>
      </c>
      <c r="S135" s="18">
        <f t="shared" si="73"/>
        <v>4606646.2604692606</v>
      </c>
      <c r="T135" s="18">
        <f t="shared" si="73"/>
        <v>5337547.6056357985</v>
      </c>
      <c r="U135" s="18">
        <f t="shared" si="73"/>
        <v>4240930.7191643137</v>
      </c>
      <c r="V135" s="18">
        <f t="shared" si="73"/>
        <v>4933718.1449625781</v>
      </c>
      <c r="W135" s="18">
        <f t="shared" si="73"/>
        <v>5781375.3641396267</v>
      </c>
    </row>
    <row r="136" spans="1:23" s="25" customFormat="1" ht="31.5" x14ac:dyDescent="0.25">
      <c r="A136" s="97">
        <v>3</v>
      </c>
      <c r="B136" s="23" t="s">
        <v>34</v>
      </c>
      <c r="C136" s="18" t="s">
        <v>21</v>
      </c>
      <c r="D136" s="24">
        <v>1704162</v>
      </c>
      <c r="E136" s="18">
        <v>1868814</v>
      </c>
      <c r="F136" s="24">
        <v>2205201</v>
      </c>
      <c r="G136" s="18">
        <v>2365475</v>
      </c>
      <c r="H136" s="17">
        <f>G136*H137/100</f>
        <v>2412784.5</v>
      </c>
      <c r="I136" s="18">
        <f>H136*I137/100</f>
        <v>2436912.3450000002</v>
      </c>
      <c r="J136" s="18">
        <f>H136*J137/100</f>
        <v>2461040.19</v>
      </c>
      <c r="K136" s="18">
        <f>H136*K137/100</f>
        <v>2485168.0350000001</v>
      </c>
      <c r="L136" s="18">
        <f>I136*L137/100</f>
        <v>2461281.4684500005</v>
      </c>
      <c r="M136" s="18">
        <f>J136*M137/100</f>
        <v>2510260.9937999998</v>
      </c>
      <c r="N136" s="18">
        <f>K136*N137/100</f>
        <v>2559723.0760500003</v>
      </c>
      <c r="O136" s="18">
        <f t="shared" ref="O136:W136" si="74">L136*O137/100</f>
        <v>2485894.2831345005</v>
      </c>
      <c r="P136" s="18">
        <f t="shared" si="74"/>
        <v>2560466.213676</v>
      </c>
      <c r="Q136" s="18">
        <f t="shared" si="74"/>
        <v>2636514.7683315002</v>
      </c>
      <c r="R136" s="18">
        <f t="shared" si="74"/>
        <v>2535612.1687971903</v>
      </c>
      <c r="S136" s="18">
        <f t="shared" si="74"/>
        <v>2637280.2000862802</v>
      </c>
      <c r="T136" s="18">
        <f t="shared" si="74"/>
        <v>2768340.5067480756</v>
      </c>
      <c r="U136" s="18">
        <f t="shared" si="74"/>
        <v>2586324.4121731343</v>
      </c>
      <c r="V136" s="18">
        <f t="shared" si="74"/>
        <v>2716398.6060888683</v>
      </c>
      <c r="W136" s="18">
        <f t="shared" si="74"/>
        <v>2906757.5320854797</v>
      </c>
    </row>
    <row r="137" spans="1:23" ht="16.5" x14ac:dyDescent="0.25">
      <c r="A137" s="97"/>
      <c r="B137" s="113" t="s">
        <v>31</v>
      </c>
      <c r="C137" s="28" t="s">
        <v>23</v>
      </c>
      <c r="D137" s="95">
        <v>123.9</v>
      </c>
      <c r="E137" s="94">
        <v>109.7</v>
      </c>
      <c r="F137" s="95">
        <v>118</v>
      </c>
      <c r="G137" s="18">
        <v>121.91</v>
      </c>
      <c r="H137" s="17">
        <v>102</v>
      </c>
      <c r="I137" s="18">
        <v>101</v>
      </c>
      <c r="J137" s="18">
        <v>102</v>
      </c>
      <c r="K137" s="18">
        <v>103</v>
      </c>
      <c r="L137" s="18">
        <v>101</v>
      </c>
      <c r="M137" s="18">
        <v>102</v>
      </c>
      <c r="N137" s="18">
        <v>103</v>
      </c>
      <c r="O137" s="18">
        <v>101</v>
      </c>
      <c r="P137" s="18">
        <v>102</v>
      </c>
      <c r="Q137" s="18">
        <v>103</v>
      </c>
      <c r="R137" s="18">
        <v>102</v>
      </c>
      <c r="S137" s="18">
        <v>103</v>
      </c>
      <c r="T137" s="18">
        <v>105</v>
      </c>
      <c r="U137" s="18">
        <v>102</v>
      </c>
      <c r="V137" s="18">
        <v>103</v>
      </c>
      <c r="W137" s="18">
        <v>105</v>
      </c>
    </row>
    <row r="138" spans="1:23" s="25" customFormat="1" ht="16.5" x14ac:dyDescent="0.25">
      <c r="A138" s="97"/>
      <c r="B138" s="29" t="s">
        <v>28</v>
      </c>
      <c r="C138" s="18" t="s">
        <v>21</v>
      </c>
      <c r="D138" s="36">
        <f>D136</f>
        <v>1704162</v>
      </c>
      <c r="E138" s="37">
        <v>1868814</v>
      </c>
      <c r="F138" s="36">
        <v>2275767</v>
      </c>
      <c r="G138" s="18">
        <v>2365475</v>
      </c>
      <c r="H138" s="17">
        <f>G138*H137*H148/10000</f>
        <v>2429673.9915</v>
      </c>
      <c r="I138" s="18">
        <f>H138*I148*I137/10000</f>
        <v>2463786.6143406602</v>
      </c>
      <c r="J138" s="18">
        <f>H138*J148*J137/10000</f>
        <v>2483224.0062726601</v>
      </c>
      <c r="K138" s="18">
        <f t="shared" ref="K138:W138" si="75">H138*K148*K137/10000</f>
        <v>2505066.7754562451</v>
      </c>
      <c r="L138" s="18">
        <f t="shared" si="75"/>
        <v>2508331.8763279393</v>
      </c>
      <c r="M138" s="18">
        <f t="shared" si="75"/>
        <v>2550618.7058028998</v>
      </c>
      <c r="N138" s="18">
        <f t="shared" si="75"/>
        <v>2593119.872613532</v>
      </c>
      <c r="O138" s="18">
        <f t="shared" si="75"/>
        <v>2558749.3470421308</v>
      </c>
      <c r="P138" s="18">
        <f t="shared" si="75"/>
        <v>2622444.1285583097</v>
      </c>
      <c r="Q138" s="18">
        <f t="shared" si="75"/>
        <v>2686938.9496046896</v>
      </c>
      <c r="R138" s="18">
        <f t="shared" si="75"/>
        <v>2688222.0640024627</v>
      </c>
      <c r="S138" s="18">
        <f t="shared" si="75"/>
        <v>2765944.2712730207</v>
      </c>
      <c r="T138" s="18">
        <f t="shared" si="75"/>
        <v>2880532.9009237071</v>
      </c>
      <c r="U138" s="18">
        <f t="shared" si="75"/>
        <v>2805052.1949040098</v>
      </c>
      <c r="V138" s="18">
        <f t="shared" si="75"/>
        <v>2905901.0513994354</v>
      </c>
      <c r="W138" s="18">
        <f t="shared" si="75"/>
        <v>3079001.6177973505</v>
      </c>
    </row>
    <row r="139" spans="1:23" s="25" customFormat="1" ht="31.5" x14ac:dyDescent="0.25">
      <c r="A139" s="97">
        <v>4</v>
      </c>
      <c r="B139" s="23" t="s">
        <v>35</v>
      </c>
      <c r="C139" s="18" t="s">
        <v>21</v>
      </c>
      <c r="D139" s="24">
        <v>483133</v>
      </c>
      <c r="E139" s="18">
        <v>621036</v>
      </c>
      <c r="F139" s="24">
        <v>683140</v>
      </c>
      <c r="G139" s="18">
        <v>866584</v>
      </c>
      <c r="H139" s="17">
        <f>G139*H140/100</f>
        <v>883915.68</v>
      </c>
      <c r="I139" s="18">
        <f>H139*I140/100</f>
        <v>892754.83680000005</v>
      </c>
      <c r="J139" s="18">
        <f>H139*J140/100</f>
        <v>901593.99360000005</v>
      </c>
      <c r="K139" s="18">
        <f t="shared" ref="K139:W139" si="76">H139*K140/100</f>
        <v>919272.30720000004</v>
      </c>
      <c r="L139" s="18">
        <f t="shared" si="76"/>
        <v>901682.38516800001</v>
      </c>
      <c r="M139" s="18">
        <f t="shared" si="76"/>
        <v>921429.06145920011</v>
      </c>
      <c r="N139" s="18">
        <f t="shared" si="76"/>
        <v>957881.74410240015</v>
      </c>
      <c r="O139" s="18">
        <f t="shared" si="76"/>
        <v>910699.20901968004</v>
      </c>
      <c r="P139" s="18">
        <f t="shared" si="76"/>
        <v>943543.35893422097</v>
      </c>
      <c r="Q139" s="18">
        <f t="shared" si="76"/>
        <v>1000028.5408429058</v>
      </c>
      <c r="R139" s="18">
        <f t="shared" si="76"/>
        <v>919806.20110987674</v>
      </c>
      <c r="S139" s="18">
        <f t="shared" si="76"/>
        <v>968075.48626651068</v>
      </c>
      <c r="T139" s="18">
        <f t="shared" si="76"/>
        <v>1046029.8537216793</v>
      </c>
      <c r="U139" s="18">
        <f t="shared" si="76"/>
        <v>929004.26312097546</v>
      </c>
      <c r="V139" s="18">
        <f t="shared" si="76"/>
        <v>995181.599881973</v>
      </c>
      <c r="W139" s="18">
        <f t="shared" si="76"/>
        <v>1096239.28670032</v>
      </c>
    </row>
    <row r="140" spans="1:23" ht="16.5" x14ac:dyDescent="0.25">
      <c r="A140" s="97"/>
      <c r="B140" s="113" t="s">
        <v>31</v>
      </c>
      <c r="C140" s="28" t="s">
        <v>23</v>
      </c>
      <c r="D140" s="95">
        <v>76.8</v>
      </c>
      <c r="E140" s="94">
        <v>128.5</v>
      </c>
      <c r="F140" s="95">
        <v>110</v>
      </c>
      <c r="G140" s="18">
        <f>G139/E139*100</f>
        <v>139.53844865676064</v>
      </c>
      <c r="H140" s="17">
        <v>102</v>
      </c>
      <c r="I140" s="18">
        <v>101</v>
      </c>
      <c r="J140" s="18">
        <v>102</v>
      </c>
      <c r="K140" s="18">
        <v>104</v>
      </c>
      <c r="L140" s="18">
        <v>101</v>
      </c>
      <c r="M140" s="18">
        <v>102.2</v>
      </c>
      <c r="N140" s="18">
        <v>104.2</v>
      </c>
      <c r="O140" s="18">
        <v>101</v>
      </c>
      <c r="P140" s="18">
        <v>102.4</v>
      </c>
      <c r="Q140" s="18">
        <v>104.4</v>
      </c>
      <c r="R140" s="18">
        <v>101</v>
      </c>
      <c r="S140" s="18">
        <v>102.6</v>
      </c>
      <c r="T140" s="18">
        <v>104.6</v>
      </c>
      <c r="U140" s="18">
        <v>101</v>
      </c>
      <c r="V140" s="18">
        <v>102.8</v>
      </c>
      <c r="W140" s="18">
        <v>104.8</v>
      </c>
    </row>
    <row r="141" spans="1:23" s="25" customFormat="1" ht="16.5" x14ac:dyDescent="0.25">
      <c r="A141" s="97"/>
      <c r="B141" s="29" t="s">
        <v>28</v>
      </c>
      <c r="C141" s="18" t="s">
        <v>21</v>
      </c>
      <c r="D141" s="36">
        <v>483133</v>
      </c>
      <c r="E141" s="37">
        <v>621036</v>
      </c>
      <c r="F141" s="36">
        <v>705000</v>
      </c>
      <c r="G141" s="37">
        <v>866584</v>
      </c>
      <c r="H141" s="38">
        <f>G141*H140*H148/10000</f>
        <v>890103.08976</v>
      </c>
      <c r="I141" s="18">
        <f>H141*I140*I148/10000</f>
        <v>902600.13714023051</v>
      </c>
      <c r="J141" s="18">
        <f>H141*J148*J140/10000</f>
        <v>909720.96185831027</v>
      </c>
      <c r="K141" s="18">
        <f t="shared" ref="K141:W141" si="77">H141*K148*K140/10000</f>
        <v>926632.92056375032</v>
      </c>
      <c r="L141" s="18">
        <f t="shared" si="77"/>
        <v>918919.14761972579</v>
      </c>
      <c r="M141" s="18">
        <f t="shared" si="77"/>
        <v>936242.96678032738</v>
      </c>
      <c r="N141" s="18">
        <f t="shared" si="77"/>
        <v>970379.26074356504</v>
      </c>
      <c r="O141" s="18">
        <f t="shared" si="77"/>
        <v>937389.42248688219</v>
      </c>
      <c r="P141" s="18">
        <f t="shared" si="77"/>
        <v>966382.50036691967</v>
      </c>
      <c r="Q141" s="18">
        <f t="shared" si="77"/>
        <v>1019154.4039055796</v>
      </c>
      <c r="R141" s="18">
        <f t="shared" si="77"/>
        <v>975166.2162131035</v>
      </c>
      <c r="S141" s="18">
        <f t="shared" si="77"/>
        <v>1015304.6480654945</v>
      </c>
      <c r="T141" s="18">
        <f t="shared" si="77"/>
        <v>1088422.2521214262</v>
      </c>
      <c r="U141" s="18">
        <f t="shared" si="77"/>
        <v>1007570.9895778649</v>
      </c>
      <c r="V141" s="18">
        <f t="shared" si="77"/>
        <v>1064607.8417755549</v>
      </c>
      <c r="W141" s="18">
        <f t="shared" si="77"/>
        <v>1161198.5175872731</v>
      </c>
    </row>
    <row r="142" spans="1:23" s="25" customFormat="1" ht="31.5" x14ac:dyDescent="0.25">
      <c r="A142" s="97">
        <v>5</v>
      </c>
      <c r="B142" s="23" t="s">
        <v>36</v>
      </c>
      <c r="C142" s="18" t="s">
        <v>21</v>
      </c>
      <c r="D142" s="24">
        <v>164507</v>
      </c>
      <c r="E142" s="18">
        <v>174236</v>
      </c>
      <c r="F142" s="24">
        <v>207341</v>
      </c>
      <c r="G142" s="18">
        <v>174236</v>
      </c>
      <c r="H142" s="17">
        <f>G142*H143/100</f>
        <v>184690.16</v>
      </c>
      <c r="I142" s="18">
        <f>H142*I143/100</f>
        <v>186537.06160000002</v>
      </c>
      <c r="J142" s="18">
        <f>H142*J143/100</f>
        <v>188383.9632</v>
      </c>
      <c r="K142" s="18">
        <f t="shared" ref="K142:W142" si="78">H142*K143/100</f>
        <v>190230.86480000001</v>
      </c>
      <c r="L142" s="18">
        <f t="shared" si="78"/>
        <v>188402.43221599999</v>
      </c>
      <c r="M142" s="18">
        <f t="shared" si="78"/>
        <v>192151.64246399998</v>
      </c>
      <c r="N142" s="18">
        <f t="shared" si="78"/>
        <v>195937.790744</v>
      </c>
      <c r="O142" s="18">
        <f t="shared" si="78"/>
        <v>192170.48086032001</v>
      </c>
      <c r="P142" s="18">
        <f t="shared" si="78"/>
        <v>197916.19173791996</v>
      </c>
      <c r="Q142" s="18">
        <f t="shared" si="78"/>
        <v>203775.30237376</v>
      </c>
      <c r="R142" s="18">
        <f t="shared" si="78"/>
        <v>196013.89047752641</v>
      </c>
      <c r="S142" s="18">
        <f t="shared" si="78"/>
        <v>203853.67749005757</v>
      </c>
      <c r="T142" s="18">
        <f t="shared" si="78"/>
        <v>213964.06749244803</v>
      </c>
      <c r="U142" s="18">
        <f t="shared" si="78"/>
        <v>197974.02938230167</v>
      </c>
      <c r="V142" s="18">
        <f t="shared" si="78"/>
        <v>207930.75103985873</v>
      </c>
      <c r="W142" s="18">
        <f t="shared" si="78"/>
        <v>223592.45052960821</v>
      </c>
    </row>
    <row r="143" spans="1:23" ht="16.5" x14ac:dyDescent="0.25">
      <c r="A143" s="97"/>
      <c r="B143" s="113" t="s">
        <v>31</v>
      </c>
      <c r="C143" s="28" t="s">
        <v>23</v>
      </c>
      <c r="D143" s="95">
        <v>56.6</v>
      </c>
      <c r="E143" s="94">
        <v>105.9</v>
      </c>
      <c r="F143" s="95">
        <v>119</v>
      </c>
      <c r="G143" s="18">
        <v>105.91</v>
      </c>
      <c r="H143" s="17">
        <v>106</v>
      </c>
      <c r="I143" s="18">
        <v>101</v>
      </c>
      <c r="J143" s="18">
        <v>102</v>
      </c>
      <c r="K143" s="18">
        <v>103</v>
      </c>
      <c r="L143" s="18">
        <v>101</v>
      </c>
      <c r="M143" s="18">
        <v>102</v>
      </c>
      <c r="N143" s="18">
        <v>103</v>
      </c>
      <c r="O143" s="18">
        <v>102</v>
      </c>
      <c r="P143" s="18">
        <v>103</v>
      </c>
      <c r="Q143" s="18">
        <v>104</v>
      </c>
      <c r="R143" s="18">
        <v>102</v>
      </c>
      <c r="S143" s="18">
        <v>103</v>
      </c>
      <c r="T143" s="18">
        <v>105</v>
      </c>
      <c r="U143" s="18">
        <v>101</v>
      </c>
      <c r="V143" s="18">
        <v>102</v>
      </c>
      <c r="W143" s="18">
        <v>104.5</v>
      </c>
    </row>
    <row r="144" spans="1:23" s="25" customFormat="1" ht="16.5" x14ac:dyDescent="0.25">
      <c r="A144" s="97"/>
      <c r="B144" s="29" t="s">
        <v>28</v>
      </c>
      <c r="C144" s="18" t="s">
        <v>21</v>
      </c>
      <c r="D144" s="24">
        <v>164507</v>
      </c>
      <c r="E144" s="18">
        <v>174236</v>
      </c>
      <c r="F144" s="24">
        <v>213976</v>
      </c>
      <c r="G144" s="18">
        <v>174236</v>
      </c>
      <c r="H144" s="17">
        <f>G144*H148*H143/10000</f>
        <v>185982.99111999999</v>
      </c>
      <c r="I144" s="18">
        <f>H144*I148*I143/10000</f>
        <v>188594.19231532482</v>
      </c>
      <c r="J144" s="18">
        <f>H144*J148*J143/10000</f>
        <v>190082.05624428479</v>
      </c>
      <c r="K144" s="18">
        <f t="shared" ref="K144:W144" si="79">H144*K148*K143/10000</f>
        <v>191754.04333445357</v>
      </c>
      <c r="L144" s="18">
        <f t="shared" si="79"/>
        <v>192003.97531238588</v>
      </c>
      <c r="M144" s="18">
        <f t="shared" si="79"/>
        <v>195240.88325075468</v>
      </c>
      <c r="N144" s="18">
        <f t="shared" si="79"/>
        <v>198494.19795765961</v>
      </c>
      <c r="O144" s="18">
        <f t="shared" si="79"/>
        <v>197802.49536681996</v>
      </c>
      <c r="P144" s="18">
        <f t="shared" si="79"/>
        <v>202706.89462626356</v>
      </c>
      <c r="Q144" s="18">
        <f t="shared" si="79"/>
        <v>207672.56967122175</v>
      </c>
      <c r="R144" s="18">
        <f t="shared" si="79"/>
        <v>207811.30163238104</v>
      </c>
      <c r="S144" s="18">
        <f t="shared" si="79"/>
        <v>213799.01590021272</v>
      </c>
      <c r="T144" s="18">
        <f t="shared" si="79"/>
        <v>222635.37831603328</v>
      </c>
      <c r="U144" s="18">
        <f t="shared" si="79"/>
        <v>214716.87118562509</v>
      </c>
      <c r="V144" s="18">
        <f t="shared" si="79"/>
        <v>222436.49614258131</v>
      </c>
      <c r="W144" s="18">
        <f t="shared" si="79"/>
        <v>236841.74180637937</v>
      </c>
    </row>
    <row r="145" spans="1:23" s="45" customFormat="1" ht="31.5" hidden="1" x14ac:dyDescent="0.25">
      <c r="A145" s="103">
        <v>20</v>
      </c>
      <c r="B145" s="43" t="s">
        <v>37</v>
      </c>
      <c r="C145" s="24" t="s">
        <v>21</v>
      </c>
      <c r="D145" s="24"/>
      <c r="E145" s="24"/>
      <c r="F145" s="24"/>
      <c r="G145" s="24">
        <f>E145*G146/100</f>
        <v>0</v>
      </c>
      <c r="H145" s="44">
        <f>G145*H146/100</f>
        <v>0</v>
      </c>
      <c r="I145" s="24">
        <f>H145*I146/100</f>
        <v>0</v>
      </c>
      <c r="J145" s="24">
        <f>H145*J146/100</f>
        <v>0</v>
      </c>
      <c r="K145" s="24">
        <f t="shared" ref="K145:W145" si="80">H145*K146/100</f>
        <v>0</v>
      </c>
      <c r="L145" s="24">
        <f t="shared" si="80"/>
        <v>0</v>
      </c>
      <c r="M145" s="24">
        <f t="shared" si="80"/>
        <v>0</v>
      </c>
      <c r="N145" s="24">
        <f t="shared" si="80"/>
        <v>0</v>
      </c>
      <c r="O145" s="24">
        <f t="shared" si="80"/>
        <v>0</v>
      </c>
      <c r="P145" s="24">
        <f t="shared" si="80"/>
        <v>0</v>
      </c>
      <c r="Q145" s="24">
        <f t="shared" si="80"/>
        <v>0</v>
      </c>
      <c r="R145" s="24">
        <f t="shared" si="80"/>
        <v>0</v>
      </c>
      <c r="S145" s="24">
        <f t="shared" si="80"/>
        <v>0</v>
      </c>
      <c r="T145" s="24">
        <f t="shared" si="80"/>
        <v>0</v>
      </c>
      <c r="U145" s="24">
        <f t="shared" si="80"/>
        <v>0</v>
      </c>
      <c r="V145" s="24">
        <f t="shared" si="80"/>
        <v>0</v>
      </c>
      <c r="W145" s="24">
        <f t="shared" si="80"/>
        <v>0</v>
      </c>
    </row>
    <row r="146" spans="1:23" s="47" customFormat="1" ht="16.5" hidden="1" x14ac:dyDescent="0.25">
      <c r="A146" s="103"/>
      <c r="B146" s="46" t="s">
        <v>31</v>
      </c>
      <c r="C146" s="95" t="s">
        <v>23</v>
      </c>
      <c r="D146" s="95"/>
      <c r="E146" s="95"/>
      <c r="F146" s="95"/>
      <c r="G146" s="24"/>
      <c r="H146" s="44"/>
      <c r="I146" s="24">
        <v>100</v>
      </c>
      <c r="J146" s="24">
        <v>101</v>
      </c>
      <c r="K146" s="24">
        <v>102</v>
      </c>
      <c r="L146" s="24">
        <v>100.3</v>
      </c>
      <c r="M146" s="24">
        <v>101.3</v>
      </c>
      <c r="N146" s="24">
        <v>102.3</v>
      </c>
      <c r="O146" s="24">
        <v>100.5</v>
      </c>
      <c r="P146" s="24">
        <v>101.5</v>
      </c>
      <c r="Q146" s="24">
        <v>102.5</v>
      </c>
      <c r="R146" s="24">
        <v>100.5</v>
      </c>
      <c r="S146" s="24">
        <v>101.5</v>
      </c>
      <c r="T146" s="24">
        <v>102.5</v>
      </c>
      <c r="U146" s="24">
        <v>100.5</v>
      </c>
      <c r="V146" s="24">
        <v>101.5</v>
      </c>
      <c r="W146" s="24">
        <v>102.5</v>
      </c>
    </row>
    <row r="147" spans="1:23" s="50" customFormat="1" ht="18.75" hidden="1" customHeight="1" x14ac:dyDescent="0.25">
      <c r="A147" s="103"/>
      <c r="B147" s="48" t="s">
        <v>28</v>
      </c>
      <c r="C147" s="36" t="s">
        <v>21</v>
      </c>
      <c r="D147" s="36"/>
      <c r="E147" s="36"/>
      <c r="F147" s="36"/>
      <c r="G147" s="36">
        <f>E147*G146*G148/10000</f>
        <v>0</v>
      </c>
      <c r="H147" s="49">
        <f>H146*G147*H148/10000</f>
        <v>0</v>
      </c>
      <c r="I147" s="36">
        <f>I146*H147*I148/10000</f>
        <v>0</v>
      </c>
      <c r="J147" s="36">
        <f>H147*J146*J148/10000</f>
        <v>0</v>
      </c>
      <c r="K147" s="36">
        <f>K146*H147*K148/10000</f>
        <v>0</v>
      </c>
      <c r="L147" s="36">
        <f>I147*L148*L146/10000</f>
        <v>0</v>
      </c>
      <c r="M147" s="36">
        <f t="shared" ref="M147:U147" si="81">J147*M148*M146/10000</f>
        <v>0</v>
      </c>
      <c r="N147" s="36">
        <f t="shared" si="81"/>
        <v>0</v>
      </c>
      <c r="O147" s="36">
        <f t="shared" si="81"/>
        <v>0</v>
      </c>
      <c r="P147" s="36">
        <f t="shared" si="81"/>
        <v>0</v>
      </c>
      <c r="Q147" s="36">
        <f t="shared" si="81"/>
        <v>0</v>
      </c>
      <c r="R147" s="36">
        <f t="shared" si="81"/>
        <v>0</v>
      </c>
      <c r="S147" s="36">
        <f t="shared" si="81"/>
        <v>0</v>
      </c>
      <c r="T147" s="36">
        <f t="shared" si="81"/>
        <v>0</v>
      </c>
      <c r="U147" s="36">
        <f t="shared" si="81"/>
        <v>0</v>
      </c>
      <c r="V147" s="36">
        <f>S147*V148*V146/10000</f>
        <v>0</v>
      </c>
      <c r="W147" s="36">
        <f>T147*W148*W146/10000</f>
        <v>0</v>
      </c>
    </row>
    <row r="148" spans="1:23" s="74" customFormat="1" ht="25.5" hidden="1" customHeight="1" x14ac:dyDescent="0.25">
      <c r="A148" s="114"/>
      <c r="B148" s="69" t="s">
        <v>38</v>
      </c>
      <c r="C148" s="71"/>
      <c r="D148" s="72"/>
      <c r="E148" s="71">
        <v>104</v>
      </c>
      <c r="F148" s="72">
        <v>103.2</v>
      </c>
      <c r="G148" s="73">
        <v>103.2</v>
      </c>
      <c r="H148" s="38">
        <v>100.7</v>
      </c>
      <c r="I148" s="73">
        <v>100.4</v>
      </c>
      <c r="J148" s="73">
        <v>100.2</v>
      </c>
      <c r="K148" s="73">
        <v>100.1</v>
      </c>
      <c r="L148" s="73">
        <v>100.8</v>
      </c>
      <c r="M148" s="73">
        <v>100.7</v>
      </c>
      <c r="N148" s="73">
        <v>100.5</v>
      </c>
      <c r="O148" s="73">
        <v>101</v>
      </c>
      <c r="P148" s="73">
        <v>100.8</v>
      </c>
      <c r="Q148" s="73">
        <v>100.6</v>
      </c>
      <c r="R148" s="73">
        <v>103</v>
      </c>
      <c r="S148" s="73">
        <v>102.4</v>
      </c>
      <c r="T148" s="73">
        <v>102.1</v>
      </c>
      <c r="U148" s="73">
        <v>102.3</v>
      </c>
      <c r="V148" s="73">
        <v>102</v>
      </c>
      <c r="W148" s="73">
        <v>101.8</v>
      </c>
    </row>
    <row r="149" spans="1:23" s="25" customFormat="1" ht="37.5" customHeight="1" x14ac:dyDescent="0.25">
      <c r="A149" s="12"/>
      <c r="B149" s="19" t="s">
        <v>39</v>
      </c>
      <c r="C149" s="18" t="s">
        <v>21</v>
      </c>
      <c r="D149" s="24">
        <f>D153+D170+D181+D195</f>
        <v>15730255</v>
      </c>
      <c r="E149" s="18">
        <f>E153+E170+E181+E195</f>
        <v>17033346.899999999</v>
      </c>
      <c r="F149" s="24">
        <v>18972104</v>
      </c>
      <c r="G149" s="18">
        <f t="shared" ref="G149:V149" si="82">G153+G170+G181+G195</f>
        <v>15427688.699999999</v>
      </c>
      <c r="H149" s="17">
        <f t="shared" si="82"/>
        <v>15565263.058700001</v>
      </c>
      <c r="I149" s="18">
        <f t="shared" si="82"/>
        <v>15692009.967017401</v>
      </c>
      <c r="J149" s="18">
        <f t="shared" si="82"/>
        <v>15886404.861978298</v>
      </c>
      <c r="K149" s="18">
        <f t="shared" si="82"/>
        <v>16061517.5725675</v>
      </c>
      <c r="L149" s="18">
        <f t="shared" si="82"/>
        <v>15862052.203573618</v>
      </c>
      <c r="M149" s="18">
        <f t="shared" si="82"/>
        <v>16257871.680730056</v>
      </c>
      <c r="N149" s="18">
        <f t="shared" si="82"/>
        <v>16596345.418128502</v>
      </c>
      <c r="O149" s="18">
        <f t="shared" si="82"/>
        <v>16050259.043419352</v>
      </c>
      <c r="P149" s="18">
        <f t="shared" si="82"/>
        <v>16667659.342901971</v>
      </c>
      <c r="Q149" s="18">
        <f t="shared" si="82"/>
        <v>17206796.992358234</v>
      </c>
      <c r="R149" s="18">
        <f t="shared" si="82"/>
        <v>16260610.899153937</v>
      </c>
      <c r="S149" s="18">
        <f t="shared" si="82"/>
        <v>17111704.964466218</v>
      </c>
      <c r="T149" s="18">
        <f t="shared" si="82"/>
        <v>17862541.75112433</v>
      </c>
      <c r="U149" s="18">
        <f t="shared" si="82"/>
        <v>16477845.160199612</v>
      </c>
      <c r="V149" s="18">
        <f t="shared" si="82"/>
        <v>17550111.095764205</v>
      </c>
      <c r="W149" s="18">
        <f>W153+W170+W181+W195</f>
        <v>18521021.495029755</v>
      </c>
    </row>
    <row r="150" spans="1:23" ht="22.5" customHeight="1" x14ac:dyDescent="0.25">
      <c r="B150" s="111" t="s">
        <v>31</v>
      </c>
      <c r="C150" s="28" t="s">
        <v>23</v>
      </c>
      <c r="D150" s="95">
        <v>107.8</v>
      </c>
      <c r="E150" s="94">
        <v>103.7</v>
      </c>
      <c r="F150" s="95">
        <v>97.7</v>
      </c>
      <c r="G150" s="18">
        <f>G149/E149*100</f>
        <v>90.573442733089649</v>
      </c>
      <c r="H150" s="17">
        <f>H149/G149*100</f>
        <v>100.89173667796396</v>
      </c>
      <c r="I150" s="18">
        <f>I149/H149*100</f>
        <v>100.8142933906058</v>
      </c>
      <c r="J150" s="18">
        <f>J149/H149*100</f>
        <v>102.06319547615226</v>
      </c>
      <c r="K150" s="18">
        <f>K149/H149*100</f>
        <v>103.18821796969327</v>
      </c>
      <c r="L150" s="18">
        <f>L149/I149*100</f>
        <v>101.08362304710248</v>
      </c>
      <c r="M150" s="18">
        <f>M149/J149*100</f>
        <v>102.33826861381839</v>
      </c>
      <c r="N150" s="18">
        <f>N149/K149*100</f>
        <v>103.32987118523886</v>
      </c>
      <c r="O150" s="18">
        <f t="shared" ref="O150:W150" si="83">O149/L149*100</f>
        <v>101.18652263547168</v>
      </c>
      <c r="P150" s="18">
        <f t="shared" si="83"/>
        <v>102.52054924666199</v>
      </c>
      <c r="Q150" s="18">
        <f t="shared" si="83"/>
        <v>103.67822890431604</v>
      </c>
      <c r="R150" s="18">
        <f t="shared" si="83"/>
        <v>101.31058231001468</v>
      </c>
      <c r="S150" s="18">
        <f t="shared" si="83"/>
        <v>102.6641150531634</v>
      </c>
      <c r="T150" s="18">
        <f t="shared" si="83"/>
        <v>103.8109635341041</v>
      </c>
      <c r="U150" s="18">
        <f t="shared" si="83"/>
        <v>101.33595387278456</v>
      </c>
      <c r="V150" s="18">
        <f t="shared" si="83"/>
        <v>102.56202483743363</v>
      </c>
      <c r="W150" s="18">
        <f t="shared" si="83"/>
        <v>103.68637203528988</v>
      </c>
    </row>
    <row r="151" spans="1:23" s="25" customFormat="1" ht="22.5" customHeight="1" x14ac:dyDescent="0.25">
      <c r="A151" s="12"/>
      <c r="B151" s="23" t="s">
        <v>28</v>
      </c>
      <c r="C151" s="18" t="s">
        <v>21</v>
      </c>
      <c r="D151" s="24">
        <f>D155+D172+D183+D197</f>
        <v>15730255</v>
      </c>
      <c r="E151" s="18">
        <f>E155+E172+E183+E197</f>
        <v>17033346.899999999</v>
      </c>
      <c r="F151" s="24">
        <v>19741694</v>
      </c>
      <c r="G151" s="18">
        <f t="shared" ref="G151:W151" si="84">G155+G172+G183+G197</f>
        <v>15427688.699999999</v>
      </c>
      <c r="H151" s="17">
        <f t="shared" si="84"/>
        <v>16391789.362699399</v>
      </c>
      <c r="I151" s="18">
        <f t="shared" si="84"/>
        <v>17454477.369343862</v>
      </c>
      <c r="J151" s="18">
        <f t="shared" si="84"/>
        <v>17565040.974566273</v>
      </c>
      <c r="K151" s="18">
        <f t="shared" si="84"/>
        <v>17713688.53766885</v>
      </c>
      <c r="L151" s="18">
        <f t="shared" si="84"/>
        <v>18597165.188129302</v>
      </c>
      <c r="M151" s="18">
        <f t="shared" si="84"/>
        <v>18863987.45738576</v>
      </c>
      <c r="N151" s="18">
        <f t="shared" si="84"/>
        <v>19171036.66392545</v>
      </c>
      <c r="O151" s="18">
        <f t="shared" si="84"/>
        <v>19809662.282896869</v>
      </c>
      <c r="P151" s="18">
        <f t="shared" si="84"/>
        <v>20333283.876504831</v>
      </c>
      <c r="Q151" s="18">
        <f t="shared" si="84"/>
        <v>20864375.917305846</v>
      </c>
      <c r="R151" s="18">
        <f t="shared" si="84"/>
        <v>21156188.215791121</v>
      </c>
      <c r="S151" s="18">
        <f t="shared" si="84"/>
        <v>21970477.766180716</v>
      </c>
      <c r="T151" s="18">
        <f t="shared" si="84"/>
        <v>22759274.096127748</v>
      </c>
      <c r="U151" s="18">
        <f t="shared" si="84"/>
        <v>22642721.148096923</v>
      </c>
      <c r="V151" s="18">
        <f t="shared" si="84"/>
        <v>23777002.931171566</v>
      </c>
      <c r="W151" s="18">
        <f t="shared" si="84"/>
        <v>24861124.380194586</v>
      </c>
    </row>
    <row r="152" spans="1:23" s="116" customFormat="1" ht="14.25" hidden="1" customHeight="1" x14ac:dyDescent="0.25">
      <c r="A152" s="115"/>
      <c r="B152" s="69" t="s">
        <v>72</v>
      </c>
      <c r="C152" s="71"/>
      <c r="D152" s="72"/>
      <c r="E152" s="71"/>
      <c r="F152" s="72">
        <v>93</v>
      </c>
      <c r="G152" s="73">
        <v>93</v>
      </c>
      <c r="H152" s="38">
        <v>92.664352129790004</v>
      </c>
      <c r="I152" s="73">
        <v>104.8</v>
      </c>
      <c r="J152" s="73">
        <v>104</v>
      </c>
      <c r="K152" s="73">
        <v>103.6</v>
      </c>
      <c r="L152" s="73">
        <v>107</v>
      </c>
      <c r="M152" s="73">
        <v>106.2</v>
      </c>
      <c r="N152" s="73">
        <v>105.8</v>
      </c>
      <c r="O152" s="73">
        <v>104.89999999999999</v>
      </c>
      <c r="P152" s="73">
        <v>104.1</v>
      </c>
      <c r="Q152" s="73">
        <v>103.69999999999999</v>
      </c>
      <c r="R152" s="73">
        <v>104.89999999999999</v>
      </c>
      <c r="S152" s="73">
        <v>104.1</v>
      </c>
      <c r="T152" s="73">
        <v>103.69999999999999</v>
      </c>
      <c r="U152" s="73">
        <v>104.89999999999999</v>
      </c>
      <c r="V152" s="73">
        <v>104.1</v>
      </c>
      <c r="W152" s="73">
        <v>103.69999999999999</v>
      </c>
    </row>
    <row r="153" spans="1:23" s="25" customFormat="1" ht="31.5" x14ac:dyDescent="0.25">
      <c r="A153" s="1"/>
      <c r="B153" s="54" t="s">
        <v>40</v>
      </c>
      <c r="C153" s="18" t="s">
        <v>21</v>
      </c>
      <c r="D153" s="24">
        <f>D157+D160+D163+D166</f>
        <v>11325613</v>
      </c>
      <c r="E153" s="18">
        <f>E157+E160+E163+E166+E228</f>
        <v>12736835</v>
      </c>
      <c r="F153" s="24">
        <v>15046248</v>
      </c>
      <c r="G153" s="18">
        <f>G157+G160+G163+G166</f>
        <v>10745574</v>
      </c>
      <c r="H153" s="17">
        <f>H157+H160+H163+H166</f>
        <v>10754276.029999999</v>
      </c>
      <c r="I153" s="18">
        <f>I157+I160+I163+I166</f>
        <v>10837193.085000001</v>
      </c>
      <c r="J153" s="18">
        <f t="shared" ref="J153:W153" si="85">J157+J160+J163+J166</f>
        <v>10950157.117119998</v>
      </c>
      <c r="K153" s="18">
        <f t="shared" si="85"/>
        <v>11047005.567980001</v>
      </c>
      <c r="L153" s="18">
        <f t="shared" si="85"/>
        <v>10963848.429048</v>
      </c>
      <c r="M153" s="18">
        <f t="shared" si="85"/>
        <v>11192454.274108399</v>
      </c>
      <c r="N153" s="18">
        <f t="shared" si="85"/>
        <v>11382985.942662001</v>
      </c>
      <c r="O153" s="18">
        <f t="shared" si="85"/>
        <v>11091449.655476263</v>
      </c>
      <c r="P153" s="18">
        <f t="shared" si="85"/>
        <v>11449896.779096387</v>
      </c>
      <c r="Q153" s="18">
        <f t="shared" si="85"/>
        <v>11746648.668937799</v>
      </c>
      <c r="R153" s="18">
        <f t="shared" si="85"/>
        <v>11219830.595275579</v>
      </c>
      <c r="S153" s="18">
        <f t="shared" si="85"/>
        <v>11715368.816075256</v>
      </c>
      <c r="T153" s="18">
        <f t="shared" si="85"/>
        <v>12115842.722970223</v>
      </c>
      <c r="U153" s="18">
        <f t="shared" si="85"/>
        <v>11367380.982355312</v>
      </c>
      <c r="V153" s="18">
        <f t="shared" si="85"/>
        <v>11987162.858507708</v>
      </c>
      <c r="W153" s="18">
        <f t="shared" si="85"/>
        <v>12495943.143347593</v>
      </c>
    </row>
    <row r="154" spans="1:23" ht="16.5" x14ac:dyDescent="0.25">
      <c r="A154" s="12"/>
      <c r="B154" s="111" t="s">
        <v>31</v>
      </c>
      <c r="C154" s="28" t="s">
        <v>23</v>
      </c>
      <c r="D154" s="95"/>
      <c r="E154" s="94">
        <f>E153/D153*100</f>
        <v>112.46044695329074</v>
      </c>
      <c r="F154" s="95">
        <v>99.5</v>
      </c>
      <c r="G154" s="18">
        <f>G153/E153*100</f>
        <v>84.366123923250953</v>
      </c>
      <c r="H154" s="17">
        <f>H153/G153*100</f>
        <v>100.08098245845218</v>
      </c>
      <c r="I154" s="18">
        <f>I153/H153*100</f>
        <v>100.77101475514203</v>
      </c>
      <c r="J154" s="18">
        <f>J153/H153*100</f>
        <v>101.8214251389268</v>
      </c>
      <c r="K154" s="18">
        <f>K153/H153*100</f>
        <v>102.72198274587157</v>
      </c>
      <c r="L154" s="18">
        <f>L153/I153*100</f>
        <v>101.16870985922826</v>
      </c>
      <c r="M154" s="18">
        <f>M153/J153*100</f>
        <v>102.21272767501739</v>
      </c>
      <c r="N154" s="18">
        <f>N153/K153*100</f>
        <v>103.04137055616091</v>
      </c>
      <c r="O154" s="18">
        <f t="shared" ref="O154:W154" si="86">O153/L153*100</f>
        <v>101.16383610421128</v>
      </c>
      <c r="P154" s="18">
        <f t="shared" si="86"/>
        <v>102.30014345989808</v>
      </c>
      <c r="Q154" s="18">
        <f t="shared" si="86"/>
        <v>103.19479201773267</v>
      </c>
      <c r="R154" s="18">
        <f t="shared" si="86"/>
        <v>101.15747664901431</v>
      </c>
      <c r="S154" s="18">
        <f t="shared" si="86"/>
        <v>102.31855397564395</v>
      </c>
      <c r="T154" s="18">
        <f t="shared" si="86"/>
        <v>103.14297349344159</v>
      </c>
      <c r="U154" s="18">
        <f t="shared" si="86"/>
        <v>101.31508569426941</v>
      </c>
      <c r="V154" s="18">
        <f t="shared" si="86"/>
        <v>102.31997854015069</v>
      </c>
      <c r="W154" s="18">
        <f t="shared" si="86"/>
        <v>103.13721817844947</v>
      </c>
    </row>
    <row r="155" spans="1:23" s="25" customFormat="1" ht="16.5" x14ac:dyDescent="0.25">
      <c r="A155" s="1"/>
      <c r="B155" s="23" t="s">
        <v>28</v>
      </c>
      <c r="C155" s="18" t="s">
        <v>21</v>
      </c>
      <c r="D155" s="24">
        <f>D159+D162+D165+D168</f>
        <v>11325613</v>
      </c>
      <c r="E155" s="18">
        <f>E159+E162+E165+E168+E230</f>
        <v>12736835</v>
      </c>
      <c r="F155" s="24">
        <v>15663144</v>
      </c>
      <c r="G155" s="18">
        <f t="shared" ref="G155:W155" si="87">G159+G162+G165+G168</f>
        <v>10745574</v>
      </c>
      <c r="H155" s="17">
        <f t="shared" si="87"/>
        <v>11313498.38356</v>
      </c>
      <c r="I155" s="18">
        <f t="shared" si="87"/>
        <v>12039167.844443521</v>
      </c>
      <c r="J155" s="18">
        <f t="shared" si="87"/>
        <v>12095543.551570751</v>
      </c>
      <c r="K155" s="18">
        <f t="shared" si="87"/>
        <v>12167658.000818163</v>
      </c>
      <c r="L155" s="18">
        <f t="shared" si="87"/>
        <v>12849763.679241151</v>
      </c>
      <c r="M155" s="18">
        <f t="shared" si="87"/>
        <v>12981344.240739144</v>
      </c>
      <c r="N155" s="18">
        <f t="shared" si="87"/>
        <v>13139532.203923615</v>
      </c>
      <c r="O155" s="18">
        <f t="shared" si="87"/>
        <v>13688277.503263026</v>
      </c>
      <c r="P155" s="18">
        <f t="shared" si="87"/>
        <v>13970490.33792693</v>
      </c>
      <c r="Q155" s="18">
        <f t="shared" si="87"/>
        <v>14237278.576439083</v>
      </c>
      <c r="R155" s="18">
        <f t="shared" si="87"/>
        <v>14608285.505561432</v>
      </c>
      <c r="S155" s="18">
        <f t="shared" si="87"/>
        <v>15052007.093018804</v>
      </c>
      <c r="T155" s="18">
        <f t="shared" si="87"/>
        <v>15433674.844166487</v>
      </c>
      <c r="U155" s="18">
        <f t="shared" si="87"/>
        <v>15644019.606193222</v>
      </c>
      <c r="V155" s="18">
        <f t="shared" si="87"/>
        <v>16263678.211375367</v>
      </c>
      <c r="W155" s="18">
        <f t="shared" si="87"/>
        <v>16777427.493417405</v>
      </c>
    </row>
    <row r="156" spans="1:23" ht="16.5" x14ac:dyDescent="0.25">
      <c r="A156" s="117"/>
      <c r="B156" s="112" t="s">
        <v>29</v>
      </c>
      <c r="C156" s="28"/>
      <c r="D156" s="55"/>
      <c r="E156" s="56"/>
      <c r="F156" s="55"/>
      <c r="G156" s="18"/>
      <c r="H156" s="1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s="25" customFormat="1" ht="31.5" x14ac:dyDescent="0.25">
      <c r="A157" s="97">
        <v>6</v>
      </c>
      <c r="B157" s="23" t="s">
        <v>41</v>
      </c>
      <c r="C157" s="18" t="s">
        <v>21</v>
      </c>
      <c r="D157" s="24">
        <v>4893212</v>
      </c>
      <c r="E157" s="18">
        <v>5252017</v>
      </c>
      <c r="F157" s="24">
        <v>5409578</v>
      </c>
      <c r="G157" s="18">
        <v>3689533</v>
      </c>
      <c r="H157" s="17">
        <f>G157*H158/100</f>
        <v>3689533</v>
      </c>
      <c r="I157" s="18">
        <f>H157*I158/100</f>
        <v>3707980.665</v>
      </c>
      <c r="J157" s="18">
        <f>H157*J158/100</f>
        <v>3737496.9289999995</v>
      </c>
      <c r="K157" s="18">
        <f>H157*K158/100</f>
        <v>3752255.0610000002</v>
      </c>
      <c r="L157" s="18">
        <f>I157*L158/100</f>
        <v>3745060.4716500002</v>
      </c>
      <c r="M157" s="18">
        <f>J157*M158/100</f>
        <v>3812246.8675799994</v>
      </c>
      <c r="N157" s="18">
        <f>K157*N158/100</f>
        <v>3846061.437525</v>
      </c>
      <c r="O157" s="18">
        <f t="shared" ref="O157:W157" si="88">L157*O158/100</f>
        <v>3786256.1368381502</v>
      </c>
      <c r="P157" s="18">
        <f t="shared" si="88"/>
        <v>3888491.8049315996</v>
      </c>
      <c r="Q157" s="18">
        <f t="shared" si="88"/>
        <v>3938366.9120256002</v>
      </c>
      <c r="R157" s="18">
        <f t="shared" si="88"/>
        <v>3831691.2104802085</v>
      </c>
      <c r="S157" s="18">
        <f t="shared" si="88"/>
        <v>3977927.1164450264</v>
      </c>
      <c r="T157" s="18">
        <f t="shared" si="88"/>
        <v>4040764.4517382658</v>
      </c>
      <c r="U157" s="18">
        <f t="shared" si="88"/>
        <v>3885334.8874269319</v>
      </c>
      <c r="V157" s="18">
        <f t="shared" si="88"/>
        <v>4069419.4401232619</v>
      </c>
      <c r="W157" s="18">
        <f t="shared" si="88"/>
        <v>4149865.0919351988</v>
      </c>
    </row>
    <row r="158" spans="1:23" ht="16.5" x14ac:dyDescent="0.25">
      <c r="A158" s="97"/>
      <c r="B158" s="113" t="s">
        <v>31</v>
      </c>
      <c r="C158" s="28" t="s">
        <v>23</v>
      </c>
      <c r="D158" s="95">
        <v>84</v>
      </c>
      <c r="E158" s="94">
        <v>107.3</v>
      </c>
      <c r="F158" s="95">
        <v>103</v>
      </c>
      <c r="G158" s="18">
        <v>75.900000000000006</v>
      </c>
      <c r="H158" s="17">
        <v>100</v>
      </c>
      <c r="I158" s="18">
        <v>100.5</v>
      </c>
      <c r="J158" s="18">
        <v>101.3</v>
      </c>
      <c r="K158" s="18">
        <v>101.7</v>
      </c>
      <c r="L158" s="18">
        <v>101</v>
      </c>
      <c r="M158" s="18">
        <v>102</v>
      </c>
      <c r="N158" s="18">
        <v>102.5</v>
      </c>
      <c r="O158" s="18">
        <v>101.1</v>
      </c>
      <c r="P158" s="18">
        <v>102</v>
      </c>
      <c r="Q158" s="18">
        <v>102.4</v>
      </c>
      <c r="R158" s="18">
        <v>101.2</v>
      </c>
      <c r="S158" s="18">
        <v>102.3</v>
      </c>
      <c r="T158" s="18">
        <v>102.6</v>
      </c>
      <c r="U158" s="18">
        <v>101.4</v>
      </c>
      <c r="V158" s="18">
        <v>102.3</v>
      </c>
      <c r="W158" s="18">
        <v>102.7</v>
      </c>
    </row>
    <row r="159" spans="1:23" s="25" customFormat="1" ht="16.5" x14ac:dyDescent="0.25">
      <c r="A159" s="97"/>
      <c r="B159" s="29" t="s">
        <v>28</v>
      </c>
      <c r="C159" s="18" t="s">
        <v>21</v>
      </c>
      <c r="D159" s="24">
        <v>4893212</v>
      </c>
      <c r="E159" s="18">
        <v>5252017</v>
      </c>
      <c r="F159" s="24">
        <v>5631370</v>
      </c>
      <c r="G159" s="18">
        <v>3689533</v>
      </c>
      <c r="H159" s="17">
        <f>G159*H158*H169/10000</f>
        <v>3881388.716</v>
      </c>
      <c r="I159" s="18">
        <f>H159*I158*I169/10000</f>
        <v>4119240.2165164794</v>
      </c>
      <c r="J159" s="18">
        <f>H159*J158*J169/10000</f>
        <v>4128439.1077733994</v>
      </c>
      <c r="K159" s="18">
        <f t="shared" ref="K159:W159" si="89">H159*K158*K169/10000</f>
        <v>4132898.823408084</v>
      </c>
      <c r="L159" s="18">
        <f t="shared" si="89"/>
        <v>4389256.4127091346</v>
      </c>
      <c r="M159" s="18">
        <f t="shared" si="89"/>
        <v>4421558.2844253108</v>
      </c>
      <c r="N159" s="18">
        <f t="shared" si="89"/>
        <v>4439559.916104964</v>
      </c>
      <c r="O159" s="18">
        <f t="shared" si="89"/>
        <v>4672727.7596111279</v>
      </c>
      <c r="P159" s="18">
        <f t="shared" si="89"/>
        <v>4744508.9015197353</v>
      </c>
      <c r="Q159" s="18">
        <f t="shared" si="89"/>
        <v>4773414.8217960577</v>
      </c>
      <c r="R159" s="18">
        <f t="shared" si="89"/>
        <v>4988884.5198264169</v>
      </c>
      <c r="S159" s="18">
        <f t="shared" si="89"/>
        <v>5110875.1343861874</v>
      </c>
      <c r="T159" s="18">
        <f t="shared" si="89"/>
        <v>5147297.3111280557</v>
      </c>
      <c r="U159" s="18">
        <f t="shared" si="89"/>
        <v>5347076.4505809145</v>
      </c>
      <c r="V159" s="18">
        <f t="shared" si="89"/>
        <v>5521217.0771757849</v>
      </c>
      <c r="W159" s="18">
        <f t="shared" si="89"/>
        <v>5571733.1528090527</v>
      </c>
    </row>
    <row r="160" spans="1:23" s="25" customFormat="1" ht="31.5" x14ac:dyDescent="0.25">
      <c r="A160" s="97">
        <v>7</v>
      </c>
      <c r="B160" s="23" t="s">
        <v>42</v>
      </c>
      <c r="C160" s="18" t="s">
        <v>21</v>
      </c>
      <c r="D160" s="24">
        <v>4342072</v>
      </c>
      <c r="E160" s="18">
        <v>5265511</v>
      </c>
      <c r="F160" s="24">
        <v>5107546</v>
      </c>
      <c r="G160" s="18">
        <v>4796608</v>
      </c>
      <c r="H160" s="17">
        <f>G160*H161/100</f>
        <v>4820591.04</v>
      </c>
      <c r="I160" s="18">
        <f>H160*I161/100</f>
        <v>4844693.9951999998</v>
      </c>
      <c r="J160" s="18">
        <f>H160*J161/100</f>
        <v>4883258.7235199995</v>
      </c>
      <c r="K160" s="18">
        <f>H160*K161/100</f>
        <v>4902541.0876799999</v>
      </c>
      <c r="L160" s="18">
        <f>I160*L161/100</f>
        <v>4893140.9351519998</v>
      </c>
      <c r="M160" s="18">
        <f>J160*M161/100</f>
        <v>4980923.8979904</v>
      </c>
      <c r="N160" s="18">
        <f>K160*N161/100</f>
        <v>5025104.6148719992</v>
      </c>
      <c r="O160" s="18">
        <f t="shared" ref="O160:W160" si="90">L160*O161/100</f>
        <v>4946965.4854386719</v>
      </c>
      <c r="P160" s="18">
        <f t="shared" si="90"/>
        <v>5080542.3759502079</v>
      </c>
      <c r="Q160" s="18">
        <f t="shared" si="90"/>
        <v>5150732.2302437993</v>
      </c>
      <c r="R160" s="18">
        <f t="shared" si="90"/>
        <v>5006329.0712639363</v>
      </c>
      <c r="S160" s="18">
        <f t="shared" si="90"/>
        <v>5182153.2234692117</v>
      </c>
      <c r="T160" s="18">
        <f t="shared" si="90"/>
        <v>5284651.2682301374</v>
      </c>
      <c r="U160" s="18">
        <f t="shared" si="90"/>
        <v>5076417.6782616321</v>
      </c>
      <c r="V160" s="18">
        <f t="shared" si="90"/>
        <v>5285796.2879385957</v>
      </c>
      <c r="W160" s="18">
        <f t="shared" si="90"/>
        <v>5427336.8524723519</v>
      </c>
    </row>
    <row r="161" spans="1:23" ht="16.5" x14ac:dyDescent="0.25">
      <c r="A161" s="97"/>
      <c r="B161" s="113" t="s">
        <v>31</v>
      </c>
      <c r="C161" s="28" t="s">
        <v>23</v>
      </c>
      <c r="D161" s="118">
        <v>118.60123876420761</v>
      </c>
      <c r="E161" s="119">
        <v>121.3</v>
      </c>
      <c r="F161" s="118">
        <v>97</v>
      </c>
      <c r="G161" s="18">
        <v>91.1</v>
      </c>
      <c r="H161" s="17">
        <v>100.5</v>
      </c>
      <c r="I161" s="18">
        <v>100.5</v>
      </c>
      <c r="J161" s="18">
        <v>101.3</v>
      </c>
      <c r="K161" s="18">
        <v>101.7</v>
      </c>
      <c r="L161" s="18">
        <v>101</v>
      </c>
      <c r="M161" s="18">
        <v>102</v>
      </c>
      <c r="N161" s="18">
        <v>102.5</v>
      </c>
      <c r="O161" s="18">
        <v>101.1</v>
      </c>
      <c r="P161" s="18">
        <v>102</v>
      </c>
      <c r="Q161" s="18">
        <v>102.5</v>
      </c>
      <c r="R161" s="18">
        <v>101.2</v>
      </c>
      <c r="S161" s="18">
        <v>102</v>
      </c>
      <c r="T161" s="18">
        <v>102.6</v>
      </c>
      <c r="U161" s="18">
        <v>101.4</v>
      </c>
      <c r="V161" s="18">
        <v>102</v>
      </c>
      <c r="W161" s="18">
        <v>102.7</v>
      </c>
    </row>
    <row r="162" spans="1:23" s="25" customFormat="1" ht="16.5" x14ac:dyDescent="0.25">
      <c r="A162" s="97"/>
      <c r="B162" s="29" t="s">
        <v>28</v>
      </c>
      <c r="C162" s="18" t="s">
        <v>21</v>
      </c>
      <c r="D162" s="24">
        <v>4342072</v>
      </c>
      <c r="E162" s="18">
        <v>5265511</v>
      </c>
      <c r="F162" s="24">
        <v>5316955</v>
      </c>
      <c r="G162" s="18">
        <v>4796608</v>
      </c>
      <c r="H162" s="17">
        <f>G162*H161*H169/10000</f>
        <v>5071261.7740799999</v>
      </c>
      <c r="I162" s="18">
        <f>H162*I161*I169/10000</f>
        <v>5382028.6955956221</v>
      </c>
      <c r="J162" s="18">
        <f>H162*J161*J169/10000</f>
        <v>5394047.586000191</v>
      </c>
      <c r="K162" s="18">
        <f t="shared" ref="K162:W162" si="91">H162*K161*K169/10000</f>
        <v>5399874.4657786107</v>
      </c>
      <c r="L162" s="18">
        <f t="shared" si="91"/>
        <v>5734820.6765919151</v>
      </c>
      <c r="M162" s="18">
        <f t="shared" si="91"/>
        <v>5777024.964606205</v>
      </c>
      <c r="N162" s="18">
        <f t="shared" si="91"/>
        <v>5800545.1511393832</v>
      </c>
      <c r="O162" s="18">
        <f t="shared" si="91"/>
        <v>6105192.6003482509</v>
      </c>
      <c r="P162" s="18">
        <f t="shared" si="91"/>
        <v>6198978.8680210421</v>
      </c>
      <c r="Q162" s="18">
        <f t="shared" si="91"/>
        <v>6242836.7189137619</v>
      </c>
      <c r="R162" s="18">
        <f t="shared" si="91"/>
        <v>6518269.9316878142</v>
      </c>
      <c r="S162" s="18">
        <f t="shared" si="91"/>
        <v>6658075.24298668</v>
      </c>
      <c r="T162" s="18">
        <f t="shared" si="91"/>
        <v>6731813.1477594012</v>
      </c>
      <c r="U162" s="18">
        <f t="shared" si="91"/>
        <v>6986268.6762431366</v>
      </c>
      <c r="V162" s="18">
        <f t="shared" si="91"/>
        <v>7171546.0057258131</v>
      </c>
      <c r="W162" s="18">
        <f t="shared" si="91"/>
        <v>7286904.9962973464</v>
      </c>
    </row>
    <row r="163" spans="1:23" s="25" customFormat="1" ht="47.25" x14ac:dyDescent="0.25">
      <c r="A163" s="97">
        <v>8</v>
      </c>
      <c r="B163" s="23" t="s">
        <v>43</v>
      </c>
      <c r="C163" s="18" t="s">
        <v>21</v>
      </c>
      <c r="D163" s="24">
        <v>590348</v>
      </c>
      <c r="E163" s="18">
        <v>695727</v>
      </c>
      <c r="F163" s="24">
        <v>556582</v>
      </c>
      <c r="G163" s="18">
        <v>519150</v>
      </c>
      <c r="H163" s="17">
        <f>G163*H164/100</f>
        <v>451660.5</v>
      </c>
      <c r="I163" s="18">
        <f>H163*I164/100</f>
        <v>456177.10499999998</v>
      </c>
      <c r="J163" s="18">
        <f>H163*J164/100</f>
        <v>465210.315</v>
      </c>
      <c r="K163" s="18">
        <f>H163*K164/100</f>
        <v>474243.52500000002</v>
      </c>
      <c r="L163" s="18">
        <f>I163*L164/100</f>
        <v>460738.87604999996</v>
      </c>
      <c r="M163" s="18">
        <f>J163*M164/100</f>
        <v>479166.62445</v>
      </c>
      <c r="N163" s="18">
        <f>K163*N164/100</f>
        <v>497955.70124999998</v>
      </c>
      <c r="O163" s="18">
        <f t="shared" ref="O163:W163" si="92">L163*O164/100</f>
        <v>465346.26481049997</v>
      </c>
      <c r="P163" s="18">
        <f t="shared" si="92"/>
        <v>493541.62318350002</v>
      </c>
      <c r="Q163" s="18">
        <f t="shared" si="92"/>
        <v>522853.48631250003</v>
      </c>
      <c r="R163" s="18">
        <f t="shared" si="92"/>
        <v>469999.72745860496</v>
      </c>
      <c r="S163" s="18">
        <f t="shared" si="92"/>
        <v>508347.87187900499</v>
      </c>
      <c r="T163" s="18">
        <f t="shared" si="92"/>
        <v>548996.16062812496</v>
      </c>
      <c r="U163" s="18">
        <f t="shared" si="92"/>
        <v>474699.72473319096</v>
      </c>
      <c r="V163" s="18">
        <f t="shared" si="92"/>
        <v>523598.30803537508</v>
      </c>
      <c r="W163" s="18">
        <f t="shared" si="92"/>
        <v>576445.96865953121</v>
      </c>
    </row>
    <row r="164" spans="1:23" ht="16.5" x14ac:dyDescent="0.25">
      <c r="A164" s="97"/>
      <c r="B164" s="113" t="s">
        <v>31</v>
      </c>
      <c r="C164" s="28" t="s">
        <v>23</v>
      </c>
      <c r="D164" s="95">
        <v>116.1</v>
      </c>
      <c r="E164" s="94">
        <v>118</v>
      </c>
      <c r="F164" s="95">
        <v>80</v>
      </c>
      <c r="G164" s="18">
        <v>75</v>
      </c>
      <c r="H164" s="17">
        <v>87</v>
      </c>
      <c r="I164" s="18">
        <v>101</v>
      </c>
      <c r="J164" s="18">
        <v>103</v>
      </c>
      <c r="K164" s="18">
        <v>105</v>
      </c>
      <c r="L164" s="18">
        <v>101</v>
      </c>
      <c r="M164" s="18">
        <v>103</v>
      </c>
      <c r="N164" s="18">
        <v>105</v>
      </c>
      <c r="O164" s="18">
        <v>101</v>
      </c>
      <c r="P164" s="18">
        <v>103</v>
      </c>
      <c r="Q164" s="18">
        <v>105</v>
      </c>
      <c r="R164" s="18">
        <v>101</v>
      </c>
      <c r="S164" s="18">
        <v>103</v>
      </c>
      <c r="T164" s="18">
        <v>105</v>
      </c>
      <c r="U164" s="18">
        <v>101</v>
      </c>
      <c r="V164" s="18">
        <v>103</v>
      </c>
      <c r="W164" s="18">
        <v>105</v>
      </c>
    </row>
    <row r="165" spans="1:23" s="25" customFormat="1" ht="16.5" x14ac:dyDescent="0.25">
      <c r="A165" s="97"/>
      <c r="B165" s="29" t="s">
        <v>28</v>
      </c>
      <c r="C165" s="18" t="s">
        <v>21</v>
      </c>
      <c r="D165" s="24">
        <v>590348</v>
      </c>
      <c r="E165" s="18">
        <v>695727</v>
      </c>
      <c r="F165" s="24">
        <v>579401</v>
      </c>
      <c r="G165" s="18">
        <v>519150</v>
      </c>
      <c r="H165" s="17">
        <f>G165*H164*H169/10000</f>
        <v>475146.84600000002</v>
      </c>
      <c r="I165" s="18">
        <f>H165*I164*I169/10000</f>
        <v>506772.62006976001</v>
      </c>
      <c r="J165" s="18">
        <f>H165*J164*J169/10000</f>
        <v>513871.31394900009</v>
      </c>
      <c r="K165" s="18">
        <f t="shared" ref="K165:W165" si="93">H165*K164*K169/10000</f>
        <v>522352.68515010003</v>
      </c>
      <c r="L165" s="18">
        <f t="shared" si="93"/>
        <v>539991.56531533285</v>
      </c>
      <c r="M165" s="18">
        <f t="shared" si="93"/>
        <v>555751.82603584358</v>
      </c>
      <c r="N165" s="18">
        <f t="shared" si="93"/>
        <v>574796.89473917009</v>
      </c>
      <c r="O165" s="18">
        <f t="shared" si="93"/>
        <v>574297.22945981589</v>
      </c>
      <c r="P165" s="18">
        <f t="shared" si="93"/>
        <v>602190.44861939864</v>
      </c>
      <c r="Q165" s="18">
        <f t="shared" si="93"/>
        <v>633713.57644993509</v>
      </c>
      <c r="R165" s="18">
        <f t="shared" si="93"/>
        <v>611942.41285090684</v>
      </c>
      <c r="S165" s="18">
        <f t="shared" si="93"/>
        <v>653129.73866811348</v>
      </c>
      <c r="T165" s="18">
        <f t="shared" si="93"/>
        <v>699334.6172913257</v>
      </c>
      <c r="U165" s="18">
        <f t="shared" si="93"/>
        <v>653291.36168724275</v>
      </c>
      <c r="V165" s="18">
        <f t="shared" si="93"/>
        <v>710396.15415453364</v>
      </c>
      <c r="W165" s="18">
        <f t="shared" si="93"/>
        <v>773953.6209563103</v>
      </c>
    </row>
    <row r="166" spans="1:23" s="25" customFormat="1" ht="31.5" x14ac:dyDescent="0.25">
      <c r="A166" s="97">
        <v>9</v>
      </c>
      <c r="B166" s="23" t="s">
        <v>73</v>
      </c>
      <c r="C166" s="18" t="s">
        <v>21</v>
      </c>
      <c r="D166" s="24">
        <v>1499981</v>
      </c>
      <c r="E166" s="18">
        <v>1523580</v>
      </c>
      <c r="F166" s="24">
        <v>1569287</v>
      </c>
      <c r="G166" s="18">
        <v>1740283</v>
      </c>
      <c r="H166" s="17">
        <f>G166*H167/100</f>
        <v>1792491.49</v>
      </c>
      <c r="I166" s="18">
        <f>H166*I167/100</f>
        <v>1828341.3197999999</v>
      </c>
      <c r="J166" s="18">
        <f>H166*J167/100</f>
        <v>1864191.1496000001</v>
      </c>
      <c r="K166" s="18">
        <f>H166*K167/100</f>
        <v>1917965.8943</v>
      </c>
      <c r="L166" s="18">
        <f>I166*L167/100</f>
        <v>1864908.146196</v>
      </c>
      <c r="M166" s="18">
        <f>J166*M167/100</f>
        <v>1920116.884088</v>
      </c>
      <c r="N166" s="18">
        <f>K166*N167/100</f>
        <v>2013864.1890150001</v>
      </c>
      <c r="O166" s="18">
        <f t="shared" ref="O166:W166" si="94">L166*O167/100</f>
        <v>1892881.76838894</v>
      </c>
      <c r="P166" s="18">
        <f t="shared" si="94"/>
        <v>1987320.97503108</v>
      </c>
      <c r="Q166" s="18">
        <f t="shared" si="94"/>
        <v>2134696.0403559003</v>
      </c>
      <c r="R166" s="18">
        <f t="shared" si="94"/>
        <v>1911810.5860728293</v>
      </c>
      <c r="S166" s="18">
        <f t="shared" si="94"/>
        <v>2046940.6042820122</v>
      </c>
      <c r="T166" s="18">
        <f t="shared" si="94"/>
        <v>2241430.8423736952</v>
      </c>
      <c r="U166" s="18">
        <f t="shared" si="94"/>
        <v>1930928.6919335576</v>
      </c>
      <c r="V166" s="18">
        <f t="shared" si="94"/>
        <v>2108348.8224104727</v>
      </c>
      <c r="W166" s="18">
        <f t="shared" si="94"/>
        <v>2342295.2302805115</v>
      </c>
    </row>
    <row r="167" spans="1:23" ht="16.5" x14ac:dyDescent="0.25">
      <c r="A167" s="97"/>
      <c r="B167" s="113" t="s">
        <v>31</v>
      </c>
      <c r="C167" s="28" t="s">
        <v>23</v>
      </c>
      <c r="D167" s="95">
        <v>122.6</v>
      </c>
      <c r="E167" s="94">
        <v>97.4</v>
      </c>
      <c r="F167" s="95">
        <v>103</v>
      </c>
      <c r="G167" s="18">
        <v>114</v>
      </c>
      <c r="H167" s="17">
        <v>103</v>
      </c>
      <c r="I167" s="18">
        <v>102</v>
      </c>
      <c r="J167" s="18">
        <v>104</v>
      </c>
      <c r="K167" s="18">
        <v>107</v>
      </c>
      <c r="L167" s="18">
        <v>102</v>
      </c>
      <c r="M167" s="18">
        <v>103</v>
      </c>
      <c r="N167" s="18">
        <v>105</v>
      </c>
      <c r="O167" s="18">
        <v>101.5</v>
      </c>
      <c r="P167" s="18">
        <v>103.5</v>
      </c>
      <c r="Q167" s="18">
        <v>106</v>
      </c>
      <c r="R167" s="18">
        <v>101</v>
      </c>
      <c r="S167" s="18">
        <v>103</v>
      </c>
      <c r="T167" s="18">
        <v>105</v>
      </c>
      <c r="U167" s="18">
        <v>101</v>
      </c>
      <c r="V167" s="18">
        <v>103</v>
      </c>
      <c r="W167" s="18">
        <v>104.5</v>
      </c>
    </row>
    <row r="168" spans="1:23" s="25" customFormat="1" ht="16.5" x14ac:dyDescent="0.25">
      <c r="A168" s="97"/>
      <c r="B168" s="29" t="s">
        <v>28</v>
      </c>
      <c r="C168" s="18" t="s">
        <v>21</v>
      </c>
      <c r="D168" s="24">
        <v>1499981</v>
      </c>
      <c r="E168" s="18">
        <v>1523580</v>
      </c>
      <c r="F168" s="24">
        <v>1633628</v>
      </c>
      <c r="G168" s="18">
        <v>1740283</v>
      </c>
      <c r="H168" s="17">
        <f>G168*H167*H169/10000</f>
        <v>1885701.04748</v>
      </c>
      <c r="I168" s="18">
        <f>H168*I167*I169/10000</f>
        <v>2031126.3122616573</v>
      </c>
      <c r="J168" s="18">
        <f>H168*J167*J169/10000</f>
        <v>2059185.5438481602</v>
      </c>
      <c r="K168" s="18">
        <f t="shared" ref="K168:W168" si="95">H168*K167*K169/10000</f>
        <v>2112532.026481369</v>
      </c>
      <c r="L168" s="18">
        <f t="shared" si="95"/>
        <v>2185695.0246247696</v>
      </c>
      <c r="M168" s="18">
        <f t="shared" si="95"/>
        <v>2227009.1656717849</v>
      </c>
      <c r="N168" s="18">
        <f t="shared" si="95"/>
        <v>2324630.2419400983</v>
      </c>
      <c r="O168" s="18">
        <f t="shared" si="95"/>
        <v>2336059.9138438306</v>
      </c>
      <c r="P168" s="18">
        <f t="shared" si="95"/>
        <v>2424812.1197667527</v>
      </c>
      <c r="Q168" s="18">
        <f t="shared" si="95"/>
        <v>2587313.4592793295</v>
      </c>
      <c r="R168" s="18">
        <f t="shared" si="95"/>
        <v>2489188.6411962938</v>
      </c>
      <c r="S168" s="18">
        <f t="shared" si="95"/>
        <v>2629926.9769778219</v>
      </c>
      <c r="T168" s="18">
        <f t="shared" si="95"/>
        <v>2855229.7679877039</v>
      </c>
      <c r="U168" s="18">
        <f t="shared" si="95"/>
        <v>2657383.1176819275</v>
      </c>
      <c r="V168" s="18">
        <f t="shared" si="95"/>
        <v>2860518.9743192368</v>
      </c>
      <c r="W168" s="18">
        <f t="shared" si="95"/>
        <v>3144835.7233546972</v>
      </c>
    </row>
    <row r="169" spans="1:23" s="63" customFormat="1" ht="20.25" hidden="1" customHeight="1" x14ac:dyDescent="0.2">
      <c r="A169" s="61"/>
      <c r="B169" s="62" t="s">
        <v>45</v>
      </c>
      <c r="C169" s="32"/>
      <c r="D169" s="33"/>
      <c r="E169" s="32">
        <v>104.5</v>
      </c>
      <c r="F169" s="33">
        <v>104.1</v>
      </c>
      <c r="G169" s="34">
        <v>104.1</v>
      </c>
      <c r="H169" s="17">
        <v>105.2</v>
      </c>
      <c r="I169" s="34">
        <v>105.6</v>
      </c>
      <c r="J169" s="34">
        <v>105</v>
      </c>
      <c r="K169" s="34">
        <v>104.7</v>
      </c>
      <c r="L169" s="34">
        <v>105.5</v>
      </c>
      <c r="M169" s="34">
        <v>105</v>
      </c>
      <c r="N169" s="34">
        <v>104.8</v>
      </c>
      <c r="O169" s="34">
        <v>105.3</v>
      </c>
      <c r="P169" s="34">
        <v>105.2</v>
      </c>
      <c r="Q169" s="34">
        <v>105</v>
      </c>
      <c r="R169" s="34">
        <v>105.5</v>
      </c>
      <c r="S169" s="34">
        <v>105.3</v>
      </c>
      <c r="T169" s="34">
        <v>105.1</v>
      </c>
      <c r="U169" s="34">
        <v>105.7</v>
      </c>
      <c r="V169" s="34">
        <v>105.6</v>
      </c>
      <c r="W169" s="34">
        <v>105.4</v>
      </c>
    </row>
    <row r="170" spans="1:23" s="25" customFormat="1" ht="47.25" x14ac:dyDescent="0.25">
      <c r="A170" s="12"/>
      <c r="B170" s="23" t="s">
        <v>46</v>
      </c>
      <c r="C170" s="18" t="s">
        <v>21</v>
      </c>
      <c r="D170" s="24">
        <f>D174+D177</f>
        <v>3564053</v>
      </c>
      <c r="E170" s="18">
        <f t="shared" ref="E170:W170" si="96">E174+E177</f>
        <v>3316961</v>
      </c>
      <c r="F170" s="24">
        <v>2924345</v>
      </c>
      <c r="G170" s="18">
        <f>G174+G177</f>
        <v>3399383</v>
      </c>
      <c r="H170" s="17">
        <f>H174+H177</f>
        <v>3495191.2570000007</v>
      </c>
      <c r="I170" s="18">
        <f t="shared" si="96"/>
        <v>3530143.1695700008</v>
      </c>
      <c r="J170" s="18">
        <f t="shared" si="96"/>
        <v>3599090.4947100007</v>
      </c>
      <c r="K170" s="18">
        <f t="shared" si="96"/>
        <v>3668037.8198500006</v>
      </c>
      <c r="L170" s="18">
        <f t="shared" si="96"/>
        <v>3566410.6662657009</v>
      </c>
      <c r="M170" s="18">
        <f t="shared" si="96"/>
        <v>3707063.2095513013</v>
      </c>
      <c r="N170" s="18">
        <f t="shared" si="96"/>
        <v>3832606.9242432504</v>
      </c>
      <c r="O170" s="18">
        <f t="shared" si="96"/>
        <v>3621384.9057096867</v>
      </c>
      <c r="P170" s="18">
        <f t="shared" si="96"/>
        <v>3837312.8713355968</v>
      </c>
      <c r="Q170" s="18">
        <f t="shared" si="96"/>
        <v>4042888.0036766296</v>
      </c>
      <c r="R170" s="18">
        <f t="shared" si="96"/>
        <v>3695842.4996018801</v>
      </c>
      <c r="S170" s="18">
        <f t="shared" si="96"/>
        <v>3991850.4810450212</v>
      </c>
      <c r="T170" s="18">
        <f t="shared" si="96"/>
        <v>4285461.2838972276</v>
      </c>
      <c r="U170" s="18">
        <f t="shared" si="96"/>
        <v>3754974.5474118679</v>
      </c>
      <c r="V170" s="18">
        <f t="shared" si="96"/>
        <v>4134308.621878597</v>
      </c>
      <c r="W170" s="18">
        <f t="shared" si="96"/>
        <v>4522872.228886175</v>
      </c>
    </row>
    <row r="171" spans="1:23" ht="16.5" x14ac:dyDescent="0.25">
      <c r="B171" s="111" t="s">
        <v>31</v>
      </c>
      <c r="C171" s="28" t="s">
        <v>23</v>
      </c>
      <c r="D171" s="95"/>
      <c r="E171" s="94">
        <f>E170/D170*100</f>
        <v>93.067106465588481</v>
      </c>
      <c r="F171" s="95">
        <v>88.2</v>
      </c>
      <c r="G171" s="18">
        <f>G170/E170*100</f>
        <v>102.48486491098328</v>
      </c>
      <c r="H171" s="17">
        <f>H170/G170*100</f>
        <v>102.81840136871898</v>
      </c>
      <c r="I171" s="18">
        <f>I170/H170*100</f>
        <v>101</v>
      </c>
      <c r="J171" s="18">
        <f>J170/H170*100</f>
        <v>102.97263382946258</v>
      </c>
      <c r="K171" s="18">
        <f t="shared" ref="K171:W171" si="97">K170/H170*100</f>
        <v>104.94526765892513</v>
      </c>
      <c r="L171" s="18">
        <f t="shared" si="97"/>
        <v>101.02736617053742</v>
      </c>
      <c r="M171" s="18">
        <f t="shared" si="97"/>
        <v>103.00000000000003</v>
      </c>
      <c r="N171" s="18">
        <f t="shared" si="97"/>
        <v>104.48657054468373</v>
      </c>
      <c r="O171" s="18">
        <f t="shared" si="97"/>
        <v>101.541444454616</v>
      </c>
      <c r="P171" s="18">
        <f t="shared" si="97"/>
        <v>103.5135538409139</v>
      </c>
      <c r="Q171" s="18">
        <f t="shared" si="97"/>
        <v>105.48663308264776</v>
      </c>
      <c r="R171" s="18">
        <f t="shared" si="97"/>
        <v>102.05605302476405</v>
      </c>
      <c r="S171" s="18">
        <f t="shared" si="97"/>
        <v>104.02723507024427</v>
      </c>
      <c r="T171" s="18">
        <f t="shared" si="97"/>
        <v>106</v>
      </c>
      <c r="U171" s="18">
        <f t="shared" si="97"/>
        <v>101.59996124879125</v>
      </c>
      <c r="V171" s="18">
        <f t="shared" si="97"/>
        <v>103.56872436755901</v>
      </c>
      <c r="W171" s="18">
        <f t="shared" si="97"/>
        <v>105.53991575845119</v>
      </c>
    </row>
    <row r="172" spans="1:23" s="25" customFormat="1" ht="16.5" x14ac:dyDescent="0.25">
      <c r="A172" s="12"/>
      <c r="B172" s="23" t="s">
        <v>28</v>
      </c>
      <c r="C172" s="18" t="s">
        <v>21</v>
      </c>
      <c r="D172" s="24">
        <f>D176+D179</f>
        <v>3564053</v>
      </c>
      <c r="E172" s="18">
        <f t="shared" ref="E172:W172" si="98">E176+E179</f>
        <v>3316961</v>
      </c>
      <c r="F172" s="24">
        <v>3032546</v>
      </c>
      <c r="G172" s="18">
        <f>G176+G179</f>
        <v>3399383</v>
      </c>
      <c r="H172" s="17">
        <f>H176+H179</f>
        <v>3711893.1149340002</v>
      </c>
      <c r="I172" s="18">
        <f t="shared" si="98"/>
        <v>3977701.7808944243</v>
      </c>
      <c r="J172" s="18">
        <f t="shared" si="98"/>
        <v>4024812.5129672675</v>
      </c>
      <c r="K172" s="18">
        <f t="shared" si="98"/>
        <v>4094124.4290794162</v>
      </c>
      <c r="L172" s="18">
        <f t="shared" si="98"/>
        <v>4239588.54724079</v>
      </c>
      <c r="M172" s="18">
        <f t="shared" si="98"/>
        <v>4356980.2896624561</v>
      </c>
      <c r="N172" s="18">
        <f t="shared" si="98"/>
        <v>4487422.9100562781</v>
      </c>
      <c r="O172" s="18">
        <f t="shared" si="98"/>
        <v>4541711.1195398103</v>
      </c>
      <c r="P172" s="18">
        <f t="shared" si="98"/>
        <v>4749098.5902905734</v>
      </c>
      <c r="Q172" s="18">
        <f t="shared" si="98"/>
        <v>4979780.1696776226</v>
      </c>
      <c r="R172" s="18">
        <f t="shared" si="98"/>
        <v>4890021.1193505581</v>
      </c>
      <c r="S172" s="18">
        <f t="shared" si="98"/>
        <v>5207135.1757681491</v>
      </c>
      <c r="T172" s="18">
        <f t="shared" si="98"/>
        <v>5558331.0297907693</v>
      </c>
      <c r="U172" s="18">
        <f t="shared" si="98"/>
        <v>5251450.3573699947</v>
      </c>
      <c r="V172" s="18">
        <f t="shared" si="98"/>
        <v>5694969.4323852258</v>
      </c>
      <c r="W172" s="18">
        <f t="shared" si="98"/>
        <v>6188902.0701699667</v>
      </c>
    </row>
    <row r="173" spans="1:23" ht="16.5" x14ac:dyDescent="0.25">
      <c r="B173" s="112" t="s">
        <v>29</v>
      </c>
      <c r="C173" s="28"/>
      <c r="D173" s="95"/>
      <c r="E173" s="94"/>
      <c r="F173" s="95"/>
      <c r="G173" s="18"/>
      <c r="H173" s="17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s="25" customFormat="1" ht="47.25" x14ac:dyDescent="0.25">
      <c r="A174" s="97">
        <v>10</v>
      </c>
      <c r="B174" s="23" t="s">
        <v>47</v>
      </c>
      <c r="C174" s="18" t="s">
        <v>21</v>
      </c>
      <c r="D174" s="24">
        <v>3468694</v>
      </c>
      <c r="E174" s="18">
        <v>3206309</v>
      </c>
      <c r="F174" s="24">
        <v>2824758</v>
      </c>
      <c r="G174" s="18">
        <v>3303733</v>
      </c>
      <c r="H174" s="17">
        <f>G174*H175/100</f>
        <v>3399541.2570000007</v>
      </c>
      <c r="I174" s="18">
        <f>H174*I175/100</f>
        <v>3433536.6695700008</v>
      </c>
      <c r="J174" s="18">
        <f>H174*J175/100</f>
        <v>3501527.4947100007</v>
      </c>
      <c r="K174" s="18">
        <f>H174*K175/100</f>
        <v>3569518.3198500006</v>
      </c>
      <c r="L174" s="18">
        <f>I174*L175/100</f>
        <v>3467872.0362657011</v>
      </c>
      <c r="M174" s="18">
        <f>J174*M175/100</f>
        <v>3606573.3195513012</v>
      </c>
      <c r="N174" s="18">
        <f>K174*N175/100</f>
        <v>3730146.6442432506</v>
      </c>
      <c r="O174" s="18">
        <f t="shared" ref="O174:W174" si="99">L174*O175/100</f>
        <v>3519890.1168096866</v>
      </c>
      <c r="P174" s="18">
        <f t="shared" si="99"/>
        <v>3732803.385735597</v>
      </c>
      <c r="Q174" s="18">
        <f t="shared" si="99"/>
        <v>3935304.7096766294</v>
      </c>
      <c r="R174" s="18">
        <f t="shared" si="99"/>
        <v>3590287.9191458803</v>
      </c>
      <c r="S174" s="18">
        <f t="shared" si="99"/>
        <v>3882115.5211650212</v>
      </c>
      <c r="T174" s="18">
        <f t="shared" si="99"/>
        <v>4171422.9922572272</v>
      </c>
      <c r="U174" s="18">
        <f t="shared" si="99"/>
        <v>3644142.2379330681</v>
      </c>
      <c r="V174" s="18">
        <f t="shared" si="99"/>
        <v>4017989.564405797</v>
      </c>
      <c r="W174" s="18">
        <f t="shared" si="99"/>
        <v>4400851.256831375</v>
      </c>
    </row>
    <row r="175" spans="1:23" ht="16.5" x14ac:dyDescent="0.25">
      <c r="A175" s="97"/>
      <c r="B175" s="113" t="s">
        <v>31</v>
      </c>
      <c r="C175" s="28" t="s">
        <v>23</v>
      </c>
      <c r="D175" s="41">
        <v>112</v>
      </c>
      <c r="E175" s="40">
        <v>92.4</v>
      </c>
      <c r="F175" s="41">
        <v>88.1</v>
      </c>
      <c r="G175" s="18">
        <v>102.5</v>
      </c>
      <c r="H175" s="17">
        <v>102.9</v>
      </c>
      <c r="I175" s="18">
        <v>101</v>
      </c>
      <c r="J175" s="18">
        <v>103</v>
      </c>
      <c r="K175" s="18">
        <v>105</v>
      </c>
      <c r="L175" s="18">
        <v>101</v>
      </c>
      <c r="M175" s="18">
        <v>103</v>
      </c>
      <c r="N175" s="18">
        <v>104.5</v>
      </c>
      <c r="O175" s="18">
        <v>101.5</v>
      </c>
      <c r="P175" s="18">
        <v>103.5</v>
      </c>
      <c r="Q175" s="18">
        <v>105.5</v>
      </c>
      <c r="R175" s="18">
        <v>102</v>
      </c>
      <c r="S175" s="18">
        <v>104</v>
      </c>
      <c r="T175" s="18">
        <v>106</v>
      </c>
      <c r="U175" s="18">
        <v>101.5</v>
      </c>
      <c r="V175" s="18">
        <v>103.5</v>
      </c>
      <c r="W175" s="18">
        <v>105.5</v>
      </c>
    </row>
    <row r="176" spans="1:23" s="25" customFormat="1" ht="16.5" x14ac:dyDescent="0.25">
      <c r="A176" s="97"/>
      <c r="B176" s="29" t="s">
        <v>28</v>
      </c>
      <c r="C176" s="18" t="s">
        <v>21</v>
      </c>
      <c r="D176" s="24">
        <v>3468694</v>
      </c>
      <c r="E176" s="18">
        <v>3206309</v>
      </c>
      <c r="F176" s="24">
        <v>2929274</v>
      </c>
      <c r="G176" s="18">
        <v>3303733</v>
      </c>
      <c r="H176" s="17">
        <f>G176*H175*H180/10000</f>
        <v>3610312.8149340004</v>
      </c>
      <c r="I176" s="18">
        <f>H176*I175*I180/10000</f>
        <v>3868847.3156114244</v>
      </c>
      <c r="J176" s="18">
        <f>H176*J175*J180/10000</f>
        <v>3915709.1759492676</v>
      </c>
      <c r="K176" s="18">
        <f t="shared" ref="K176:W176" si="100">H176*K175*K180/10000</f>
        <v>3984160.7069204161</v>
      </c>
      <c r="L176" s="18">
        <f t="shared" si="100"/>
        <v>4122450.2571497536</v>
      </c>
      <c r="M176" s="18">
        <f t="shared" si="100"/>
        <v>4238872.6542403605</v>
      </c>
      <c r="N176" s="18">
        <f t="shared" si="100"/>
        <v>4367456.8877296951</v>
      </c>
      <c r="O176" s="18">
        <f t="shared" si="100"/>
        <v>4414422.7966123857</v>
      </c>
      <c r="P176" s="18">
        <f t="shared" si="100"/>
        <v>4619756.556587128</v>
      </c>
      <c r="Q176" s="18">
        <f t="shared" si="100"/>
        <v>4847265.7014156794</v>
      </c>
      <c r="R176" s="18">
        <f t="shared" si="100"/>
        <v>4750360.371434588</v>
      </c>
      <c r="S176" s="18">
        <f t="shared" si="100"/>
        <v>5063992.3470685463</v>
      </c>
      <c r="T176" s="18">
        <f t="shared" si="100"/>
        <v>5410421.0306061534</v>
      </c>
      <c r="U176" s="18">
        <f t="shared" si="100"/>
        <v>5096447.8762954548</v>
      </c>
      <c r="V176" s="18">
        <f t="shared" si="100"/>
        <v>5534741.0756520387</v>
      </c>
      <c r="W176" s="18">
        <f t="shared" si="100"/>
        <v>6021933.8675904134</v>
      </c>
    </row>
    <row r="177" spans="1:23" s="25" customFormat="1" ht="31.5" x14ac:dyDescent="0.25">
      <c r="A177" s="97">
        <v>11</v>
      </c>
      <c r="B177" s="23" t="s">
        <v>74</v>
      </c>
      <c r="C177" s="18" t="s">
        <v>21</v>
      </c>
      <c r="D177" s="24">
        <v>95359</v>
      </c>
      <c r="E177" s="18">
        <v>110652</v>
      </c>
      <c r="F177" s="24">
        <v>99587</v>
      </c>
      <c r="G177" s="18">
        <v>95650</v>
      </c>
      <c r="H177" s="17">
        <f>G177*H178/100</f>
        <v>95650</v>
      </c>
      <c r="I177" s="18">
        <f>H177*I178/100</f>
        <v>96606.5</v>
      </c>
      <c r="J177" s="18">
        <f>H177*J178/100</f>
        <v>97563</v>
      </c>
      <c r="K177" s="18">
        <f>H177*K178/100</f>
        <v>98519.5</v>
      </c>
      <c r="L177" s="18">
        <f>I177*L178/100</f>
        <v>98538.63</v>
      </c>
      <c r="M177" s="18">
        <f>J177*M178/100</f>
        <v>100489.89</v>
      </c>
      <c r="N177" s="18">
        <f>K177*N178/100</f>
        <v>102460.28</v>
      </c>
      <c r="O177" s="18">
        <f t="shared" ref="O177:W177" si="101">L177*O178/100</f>
        <v>101494.7889</v>
      </c>
      <c r="P177" s="18">
        <f t="shared" si="101"/>
        <v>104509.4856</v>
      </c>
      <c r="Q177" s="18">
        <f t="shared" si="101"/>
        <v>107583.29400000001</v>
      </c>
      <c r="R177" s="18">
        <f t="shared" si="101"/>
        <v>105554.58045600001</v>
      </c>
      <c r="S177" s="18">
        <f t="shared" si="101"/>
        <v>109734.95987999999</v>
      </c>
      <c r="T177" s="18">
        <f t="shared" si="101"/>
        <v>114038.29164000001</v>
      </c>
      <c r="U177" s="18">
        <f t="shared" si="101"/>
        <v>110832.30947880002</v>
      </c>
      <c r="V177" s="18">
        <f t="shared" si="101"/>
        <v>116319.05747279999</v>
      </c>
      <c r="W177" s="18">
        <f t="shared" si="101"/>
        <v>122020.97205480002</v>
      </c>
    </row>
    <row r="178" spans="1:23" ht="16.5" x14ac:dyDescent="0.25">
      <c r="A178" s="97"/>
      <c r="B178" s="113" t="s">
        <v>31</v>
      </c>
      <c r="C178" s="28" t="s">
        <v>23</v>
      </c>
      <c r="D178" s="27">
        <v>86.8</v>
      </c>
      <c r="E178" s="28">
        <v>116</v>
      </c>
      <c r="F178" s="64">
        <v>90</v>
      </c>
      <c r="G178" s="18">
        <v>86</v>
      </c>
      <c r="H178" s="17">
        <v>100</v>
      </c>
      <c r="I178" s="18">
        <v>101</v>
      </c>
      <c r="J178" s="18">
        <v>102</v>
      </c>
      <c r="K178" s="18">
        <v>103</v>
      </c>
      <c r="L178" s="18">
        <v>102</v>
      </c>
      <c r="M178" s="18">
        <v>103</v>
      </c>
      <c r="N178" s="18">
        <v>104</v>
      </c>
      <c r="O178" s="18">
        <v>103</v>
      </c>
      <c r="P178" s="18">
        <v>104</v>
      </c>
      <c r="Q178" s="18">
        <v>105</v>
      </c>
      <c r="R178" s="18">
        <v>104</v>
      </c>
      <c r="S178" s="18">
        <v>105</v>
      </c>
      <c r="T178" s="18">
        <v>106</v>
      </c>
      <c r="U178" s="18">
        <v>105</v>
      </c>
      <c r="V178" s="18">
        <v>106</v>
      </c>
      <c r="W178" s="18">
        <v>107</v>
      </c>
    </row>
    <row r="179" spans="1:23" s="25" customFormat="1" ht="16.5" x14ac:dyDescent="0.25">
      <c r="A179" s="97"/>
      <c r="B179" s="29" t="s">
        <v>28</v>
      </c>
      <c r="C179" s="18" t="s">
        <v>21</v>
      </c>
      <c r="D179" s="24">
        <v>95359</v>
      </c>
      <c r="E179" s="18">
        <v>110652</v>
      </c>
      <c r="F179" s="24">
        <v>103272</v>
      </c>
      <c r="G179" s="18">
        <v>95650</v>
      </c>
      <c r="H179" s="17">
        <f>G179*H178*H180/10000</f>
        <v>101580.3</v>
      </c>
      <c r="I179" s="18">
        <f>H179*I178*I180/10000</f>
        <v>108854.465283</v>
      </c>
      <c r="J179" s="18">
        <f>H179*J178*J180/10000</f>
        <v>109103.33701799998</v>
      </c>
      <c r="K179" s="18">
        <f t="shared" ref="K179:W179" si="102">H179*K178*K180/10000</f>
        <v>109963.722159</v>
      </c>
      <c r="L179" s="18">
        <f t="shared" si="102"/>
        <v>117138.2900910363</v>
      </c>
      <c r="M179" s="18">
        <f t="shared" si="102"/>
        <v>118107.63542209551</v>
      </c>
      <c r="N179" s="18">
        <f t="shared" si="102"/>
        <v>119966.02232658265</v>
      </c>
      <c r="O179" s="18">
        <f t="shared" si="102"/>
        <v>127288.3229274246</v>
      </c>
      <c r="P179" s="18">
        <f t="shared" si="102"/>
        <v>129342.03370344524</v>
      </c>
      <c r="Q179" s="18">
        <f t="shared" si="102"/>
        <v>132514.4682619432</v>
      </c>
      <c r="R179" s="18">
        <f t="shared" si="102"/>
        <v>139660.74791597025</v>
      </c>
      <c r="S179" s="18">
        <f t="shared" si="102"/>
        <v>143142.82869960283</v>
      </c>
      <c r="T179" s="18">
        <f t="shared" si="102"/>
        <v>147909.99918461576</v>
      </c>
      <c r="U179" s="18">
        <f t="shared" si="102"/>
        <v>155002.4810745396</v>
      </c>
      <c r="V179" s="18">
        <f t="shared" si="102"/>
        <v>160228.35673318742</v>
      </c>
      <c r="W179" s="18">
        <f t="shared" si="102"/>
        <v>166968.2025795535</v>
      </c>
    </row>
    <row r="180" spans="1:23" s="63" customFormat="1" ht="25.5" hidden="1" customHeight="1" x14ac:dyDescent="0.2">
      <c r="A180" s="61"/>
      <c r="B180" s="62" t="s">
        <v>49</v>
      </c>
      <c r="C180" s="32"/>
      <c r="D180" s="33"/>
      <c r="E180" s="32">
        <v>102</v>
      </c>
      <c r="F180" s="33">
        <v>103.7</v>
      </c>
      <c r="G180" s="34">
        <v>103.7</v>
      </c>
      <c r="H180" s="17">
        <v>106.2</v>
      </c>
      <c r="I180" s="34">
        <v>106.1</v>
      </c>
      <c r="J180" s="34">
        <v>105.3</v>
      </c>
      <c r="K180" s="34">
        <v>105.1</v>
      </c>
      <c r="L180" s="34">
        <v>105.5</v>
      </c>
      <c r="M180" s="34">
        <v>105.1</v>
      </c>
      <c r="N180" s="34">
        <v>104.9</v>
      </c>
      <c r="O180" s="34">
        <v>105.5</v>
      </c>
      <c r="P180" s="34">
        <v>105.3</v>
      </c>
      <c r="Q180" s="34">
        <v>105.2</v>
      </c>
      <c r="R180" s="34">
        <v>105.5</v>
      </c>
      <c r="S180" s="34">
        <v>105.4</v>
      </c>
      <c r="T180" s="34">
        <v>105.3</v>
      </c>
      <c r="U180" s="34">
        <v>105.7</v>
      </c>
      <c r="V180" s="34">
        <v>105.6</v>
      </c>
      <c r="W180" s="34">
        <v>105.5</v>
      </c>
    </row>
    <row r="181" spans="1:23" s="25" customFormat="1" ht="50.25" customHeight="1" x14ac:dyDescent="0.25">
      <c r="A181" s="12"/>
      <c r="B181" s="23" t="s">
        <v>50</v>
      </c>
      <c r="C181" s="18" t="s">
        <v>21</v>
      </c>
      <c r="D181" s="24">
        <f>D185+D188+D191</f>
        <v>482289</v>
      </c>
      <c r="E181" s="18">
        <f t="shared" ref="E181:W181" si="103">E185+E188+E191</f>
        <v>561936.9</v>
      </c>
      <c r="F181" s="24">
        <v>571815</v>
      </c>
      <c r="G181" s="18">
        <f>G185+G188+G191</f>
        <v>599750.69999999995</v>
      </c>
      <c r="H181" s="17">
        <f>H185+H188+H191</f>
        <v>623186.79169999994</v>
      </c>
      <c r="I181" s="18">
        <f t="shared" si="103"/>
        <v>629133.86402740004</v>
      </c>
      <c r="J181" s="18">
        <f t="shared" si="103"/>
        <v>638154.35682830005</v>
      </c>
      <c r="K181" s="18">
        <f t="shared" si="103"/>
        <v>644141.2906375</v>
      </c>
      <c r="L181" s="18">
        <f t="shared" si="103"/>
        <v>634432.9946228948</v>
      </c>
      <c r="M181" s="18">
        <f t="shared" si="103"/>
        <v>652762.80197131599</v>
      </c>
      <c r="N181" s="18">
        <f t="shared" si="103"/>
        <v>668556.53651775001</v>
      </c>
      <c r="O181" s="18">
        <f t="shared" si="103"/>
        <v>638802.95871039224</v>
      </c>
      <c r="P181" s="18">
        <f t="shared" si="103"/>
        <v>670894.30756318022</v>
      </c>
      <c r="Q181" s="18">
        <f t="shared" si="103"/>
        <v>697196.54439589882</v>
      </c>
      <c r="R181" s="18">
        <f t="shared" si="103"/>
        <v>645052.48135804816</v>
      </c>
      <c r="S181" s="18">
        <f t="shared" si="103"/>
        <v>691517.8239131358</v>
      </c>
      <c r="T181" s="18">
        <f t="shared" si="103"/>
        <v>735550.12704114942</v>
      </c>
      <c r="U181" s="18">
        <f t="shared" si="103"/>
        <v>654338.11396344146</v>
      </c>
      <c r="V181" s="18">
        <f t="shared" si="103"/>
        <v>712819.90057136584</v>
      </c>
      <c r="W181" s="18">
        <f t="shared" si="103"/>
        <v>771438.69225974835</v>
      </c>
    </row>
    <row r="182" spans="1:23" ht="16.5" x14ac:dyDescent="0.25">
      <c r="B182" s="111" t="s">
        <v>31</v>
      </c>
      <c r="C182" s="28" t="s">
        <v>23</v>
      </c>
      <c r="D182" s="95"/>
      <c r="E182" s="94">
        <f>E181/D181*100</f>
        <v>116.51455869820792</v>
      </c>
      <c r="F182" s="95">
        <v>101.8</v>
      </c>
      <c r="G182" s="18">
        <f>G181/E181*100</f>
        <v>106.72918970083651</v>
      </c>
      <c r="H182" s="17">
        <f>H181/G181*100</f>
        <v>103.9076389072993</v>
      </c>
      <c r="I182" s="18">
        <f>I181/H181*100</f>
        <v>100.95430012423354</v>
      </c>
      <c r="J182" s="18">
        <f>J181/H181*100</f>
        <v>102.40177829948382</v>
      </c>
      <c r="K182" s="18">
        <f>K181/H181*100</f>
        <v>103.36247481759651</v>
      </c>
      <c r="L182" s="18">
        <f>L181/I181*100</f>
        <v>100.84228983662911</v>
      </c>
      <c r="M182" s="18">
        <f>M181/J181*100</f>
        <v>102.28917110518864</v>
      </c>
      <c r="N182" s="18">
        <f>N181/K181*100</f>
        <v>103.79035566189003</v>
      </c>
      <c r="O182" s="18">
        <f t="shared" ref="O182:W182" si="104">O181/L181*100</f>
        <v>100.68879836397772</v>
      </c>
      <c r="P182" s="18">
        <f t="shared" si="104"/>
        <v>102.77765607003153</v>
      </c>
      <c r="Q182" s="18">
        <f t="shared" si="104"/>
        <v>104.28385728263511</v>
      </c>
      <c r="R182" s="18">
        <f t="shared" si="104"/>
        <v>100.97831773670434</v>
      </c>
      <c r="S182" s="18">
        <f t="shared" si="104"/>
        <v>103.07403358732678</v>
      </c>
      <c r="T182" s="18">
        <f t="shared" si="104"/>
        <v>105.5011148511189</v>
      </c>
      <c r="U182" s="18">
        <f t="shared" si="104"/>
        <v>101.43951583378828</v>
      </c>
      <c r="V182" s="18">
        <f t="shared" si="104"/>
        <v>103.08048121416257</v>
      </c>
      <c r="W182" s="18">
        <f t="shared" si="104"/>
        <v>104.8791460838931</v>
      </c>
    </row>
    <row r="183" spans="1:23" s="25" customFormat="1" ht="16.5" x14ac:dyDescent="0.25">
      <c r="A183" s="12"/>
      <c r="B183" s="23" t="s">
        <v>28</v>
      </c>
      <c r="C183" s="18" t="s">
        <v>21</v>
      </c>
      <c r="D183" s="24">
        <f>D187+D190+D193</f>
        <v>482289</v>
      </c>
      <c r="E183" s="18">
        <f t="shared" ref="E183:W183" si="105">E187+E190+E193</f>
        <v>561936.9</v>
      </c>
      <c r="F183" s="24">
        <v>598690</v>
      </c>
      <c r="G183" s="18">
        <f>G187+G190+G193</f>
        <v>599750.69999999995</v>
      </c>
      <c r="H183" s="17">
        <f>H187+H190+H193</f>
        <v>634310.17234539997</v>
      </c>
      <c r="I183" s="18">
        <f t="shared" si="105"/>
        <v>673014.69943477982</v>
      </c>
      <c r="J183" s="18">
        <f t="shared" si="105"/>
        <v>679979.23975064128</v>
      </c>
      <c r="K183" s="18">
        <f t="shared" si="105"/>
        <v>685042.16502846661</v>
      </c>
      <c r="L183" s="18">
        <f t="shared" si="105"/>
        <v>710555.1748997001</v>
      </c>
      <c r="M183" s="18">
        <f t="shared" si="105"/>
        <v>727504.41112121451</v>
      </c>
      <c r="N183" s="18">
        <f t="shared" si="105"/>
        <v>742341.62101419154</v>
      </c>
      <c r="O183" s="18">
        <f t="shared" si="105"/>
        <v>749824.46907109267</v>
      </c>
      <c r="P183" s="18">
        <f t="shared" si="105"/>
        <v>782157.27189140976</v>
      </c>
      <c r="Q183" s="18">
        <f t="shared" si="105"/>
        <v>808349.38207123626</v>
      </c>
      <c r="R183" s="18">
        <f t="shared" si="105"/>
        <v>795771.2468552686</v>
      </c>
      <c r="S183" s="18">
        <f t="shared" si="105"/>
        <v>845719.38990242279</v>
      </c>
      <c r="T183" s="18">
        <f t="shared" si="105"/>
        <v>893000.23706188158</v>
      </c>
      <c r="U183" s="18">
        <f t="shared" si="105"/>
        <v>849898.02746929787</v>
      </c>
      <c r="V183" s="18">
        <f t="shared" si="105"/>
        <v>917120.80832858093</v>
      </c>
      <c r="W183" s="18">
        <f t="shared" si="105"/>
        <v>983593.38046768936</v>
      </c>
    </row>
    <row r="184" spans="1:23" ht="16.5" x14ac:dyDescent="0.25">
      <c r="B184" s="112" t="s">
        <v>29</v>
      </c>
      <c r="C184" s="28"/>
      <c r="D184" s="55"/>
      <c r="E184" s="56"/>
      <c r="F184" s="55"/>
      <c r="G184" s="18"/>
      <c r="H184" s="17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s="25" customFormat="1" ht="31.5" x14ac:dyDescent="0.25">
      <c r="A185" s="97">
        <v>12</v>
      </c>
      <c r="B185" s="23" t="s">
        <v>51</v>
      </c>
      <c r="C185" s="18" t="s">
        <v>21</v>
      </c>
      <c r="D185" s="24">
        <v>198898</v>
      </c>
      <c r="E185" s="18">
        <v>317112</v>
      </c>
      <c r="F185" s="24">
        <v>323454</v>
      </c>
      <c r="G185" s="18">
        <v>338999</v>
      </c>
      <c r="H185" s="17">
        <f>G185*H186/100</f>
        <v>358321.94300000003</v>
      </c>
      <c r="I185" s="18">
        <f>H185*I186/100</f>
        <v>361905.16243000003</v>
      </c>
      <c r="J185" s="18">
        <f>H185*J186/100</f>
        <v>369071.60129000002</v>
      </c>
      <c r="K185" s="18">
        <f>H185*K186/100</f>
        <v>372654.82072000002</v>
      </c>
      <c r="L185" s="18">
        <f>I185*L186/100</f>
        <v>365524.21405430004</v>
      </c>
      <c r="M185" s="18">
        <f>J185*M186/100</f>
        <v>378298.39132225001</v>
      </c>
      <c r="N185" s="18">
        <f>K185*N186/100</f>
        <v>385697.73944520002</v>
      </c>
      <c r="O185" s="18">
        <f t="shared" ref="O185:W185" si="106">L185*O186/100</f>
        <v>367351.83512457157</v>
      </c>
      <c r="P185" s="18">
        <f t="shared" si="106"/>
        <v>387755.8511053063</v>
      </c>
      <c r="Q185" s="18">
        <f t="shared" si="106"/>
        <v>399197.16032578202</v>
      </c>
      <c r="R185" s="18">
        <f t="shared" si="106"/>
        <v>371025.3534758173</v>
      </c>
      <c r="S185" s="18">
        <f t="shared" si="106"/>
        <v>399388.52663846553</v>
      </c>
      <c r="T185" s="18">
        <f t="shared" si="106"/>
        <v>419157.0183420711</v>
      </c>
      <c r="U185" s="18">
        <f t="shared" si="106"/>
        <v>378445.86054533365</v>
      </c>
      <c r="V185" s="18">
        <f t="shared" si="106"/>
        <v>411370.18243761949</v>
      </c>
      <c r="W185" s="18">
        <f t="shared" si="106"/>
        <v>435923.29907575389</v>
      </c>
    </row>
    <row r="186" spans="1:23" ht="16.5" x14ac:dyDescent="0.25">
      <c r="A186" s="97"/>
      <c r="B186" s="113" t="s">
        <v>31</v>
      </c>
      <c r="C186" s="28" t="s">
        <v>23</v>
      </c>
      <c r="D186" s="95">
        <v>82</v>
      </c>
      <c r="E186" s="94">
        <v>154</v>
      </c>
      <c r="F186" s="95">
        <v>102</v>
      </c>
      <c r="G186" s="18">
        <v>111</v>
      </c>
      <c r="H186" s="17">
        <v>105.7</v>
      </c>
      <c r="I186" s="18">
        <v>101</v>
      </c>
      <c r="J186" s="18">
        <v>103</v>
      </c>
      <c r="K186" s="18">
        <v>104</v>
      </c>
      <c r="L186" s="18">
        <v>101</v>
      </c>
      <c r="M186" s="18">
        <v>102.5</v>
      </c>
      <c r="N186" s="18">
        <v>103.5</v>
      </c>
      <c r="O186" s="18">
        <v>100.5</v>
      </c>
      <c r="P186" s="18">
        <v>102.5</v>
      </c>
      <c r="Q186" s="18">
        <v>103.5</v>
      </c>
      <c r="R186" s="18">
        <v>101</v>
      </c>
      <c r="S186" s="18">
        <v>103</v>
      </c>
      <c r="T186" s="18">
        <v>105</v>
      </c>
      <c r="U186" s="18">
        <v>102</v>
      </c>
      <c r="V186" s="18">
        <v>103</v>
      </c>
      <c r="W186" s="18">
        <v>104</v>
      </c>
    </row>
    <row r="187" spans="1:23" s="25" customFormat="1" ht="16.5" x14ac:dyDescent="0.25">
      <c r="A187" s="97"/>
      <c r="B187" s="29" t="s">
        <v>28</v>
      </c>
      <c r="C187" s="18" t="s">
        <v>21</v>
      </c>
      <c r="D187" s="36">
        <v>198898</v>
      </c>
      <c r="E187" s="37">
        <v>317112</v>
      </c>
      <c r="F187" s="36">
        <v>338657</v>
      </c>
      <c r="G187" s="18">
        <v>338999</v>
      </c>
      <c r="H187" s="17">
        <v>358321</v>
      </c>
      <c r="I187" s="18">
        <f>H187*I186*I194/10000</f>
        <v>380361.32471000002</v>
      </c>
      <c r="J187" s="18">
        <f>H187*J186*J194/10000</f>
        <v>386416.94961000001</v>
      </c>
      <c r="K187" s="18">
        <f>H187*K186*K194/10000</f>
        <v>389423.26280000003</v>
      </c>
      <c r="L187" s="18">
        <f>I187*L186*L194/10000</f>
        <v>402220.69004108378</v>
      </c>
      <c r="M187" s="18">
        <f>J187*M186*M194/10000</f>
        <v>414296.93252436147</v>
      </c>
      <c r="N187" s="18">
        <f>K187*N186*N194/10000</f>
        <v>420787.41238591203</v>
      </c>
      <c r="O187" s="18">
        <f t="shared" ref="O187:W187" si="107">L187*O186*O194/10000</f>
        <v>423634.91957887105</v>
      </c>
      <c r="P187" s="18">
        <f t="shared" si="107"/>
        <v>444188.45620599412</v>
      </c>
      <c r="Q187" s="18">
        <f t="shared" si="107"/>
        <v>454677.63057947339</v>
      </c>
      <c r="R187" s="18">
        <f t="shared" si="107"/>
        <v>449692.70348216745</v>
      </c>
      <c r="S187" s="18">
        <f t="shared" si="107"/>
        <v>479932.30127689044</v>
      </c>
      <c r="T187" s="18">
        <f t="shared" si="107"/>
        <v>499849.85317754402</v>
      </c>
      <c r="U187" s="18">
        <f t="shared" si="107"/>
        <v>482996.94510205678</v>
      </c>
      <c r="V187" s="18">
        <f t="shared" si="107"/>
        <v>520035.44437158748</v>
      </c>
      <c r="W187" s="18">
        <f t="shared" si="107"/>
        <v>545836.03966987808</v>
      </c>
    </row>
    <row r="188" spans="1:23" s="25" customFormat="1" ht="30" customHeight="1" x14ac:dyDescent="0.25">
      <c r="A188" s="97">
        <v>13</v>
      </c>
      <c r="B188" s="23" t="s">
        <v>75</v>
      </c>
      <c r="C188" s="18" t="s">
        <v>21</v>
      </c>
      <c r="D188" s="24">
        <v>148005</v>
      </c>
      <c r="E188" s="18">
        <v>135973</v>
      </c>
      <c r="F188" s="24">
        <v>138421</v>
      </c>
      <c r="G188" s="18">
        <v>138320</v>
      </c>
      <c r="H188" s="17">
        <f>G188*H189/100</f>
        <v>141086.39999999999</v>
      </c>
      <c r="I188" s="18">
        <f>H188*I189/100</f>
        <v>143202.696</v>
      </c>
      <c r="J188" s="18">
        <f>H188*J189/100</f>
        <v>144190.3008</v>
      </c>
      <c r="K188" s="18">
        <f>H188*K189/100</f>
        <v>144613.56</v>
      </c>
      <c r="L188" s="18">
        <f>I188*L189/100</f>
        <v>144634.72296000001</v>
      </c>
      <c r="M188" s="18">
        <f>J188*M189/100</f>
        <v>147074.10681599998</v>
      </c>
      <c r="N188" s="18">
        <f>K188*N189/100</f>
        <v>148373.51256</v>
      </c>
      <c r="O188" s="18">
        <f t="shared" ref="O188:W188" si="108">L188*O189/100</f>
        <v>146804.24380440003</v>
      </c>
      <c r="P188" s="18">
        <f t="shared" si="108"/>
        <v>150015.58895231999</v>
      </c>
      <c r="Q188" s="18">
        <f t="shared" si="108"/>
        <v>152082.850374</v>
      </c>
      <c r="R188" s="18">
        <f t="shared" si="108"/>
        <v>149006.30746146603</v>
      </c>
      <c r="S188" s="18">
        <f t="shared" si="108"/>
        <v>153015.90073136639</v>
      </c>
      <c r="T188" s="18">
        <f t="shared" si="108"/>
        <v>155884.92163334999</v>
      </c>
      <c r="U188" s="18">
        <f t="shared" si="108"/>
        <v>150496.37053608068</v>
      </c>
      <c r="V188" s="18">
        <f t="shared" si="108"/>
        <v>156076.21874599371</v>
      </c>
      <c r="W188" s="18">
        <f t="shared" si="108"/>
        <v>160561.46928235047</v>
      </c>
    </row>
    <row r="189" spans="1:23" ht="16.5" x14ac:dyDescent="0.25">
      <c r="A189" s="97"/>
      <c r="B189" s="113" t="s">
        <v>31</v>
      </c>
      <c r="C189" s="28" t="s">
        <v>23</v>
      </c>
      <c r="D189" s="95">
        <v>101.8</v>
      </c>
      <c r="E189" s="94">
        <v>83</v>
      </c>
      <c r="F189" s="95">
        <v>101.8</v>
      </c>
      <c r="G189" s="18">
        <v>101.7</v>
      </c>
      <c r="H189" s="17">
        <v>102</v>
      </c>
      <c r="I189" s="18">
        <v>101.5</v>
      </c>
      <c r="J189" s="18">
        <v>102.2</v>
      </c>
      <c r="K189" s="18">
        <v>102.5</v>
      </c>
      <c r="L189" s="18">
        <v>101</v>
      </c>
      <c r="M189" s="18">
        <v>102</v>
      </c>
      <c r="N189" s="18">
        <v>102.6</v>
      </c>
      <c r="O189" s="18">
        <v>101.5</v>
      </c>
      <c r="P189" s="18">
        <v>102</v>
      </c>
      <c r="Q189" s="18">
        <v>102.5</v>
      </c>
      <c r="R189" s="18">
        <v>101.5</v>
      </c>
      <c r="S189" s="18">
        <v>102</v>
      </c>
      <c r="T189" s="18">
        <v>102.5</v>
      </c>
      <c r="U189" s="18">
        <v>101</v>
      </c>
      <c r="V189" s="18">
        <v>102</v>
      </c>
      <c r="W189" s="18">
        <v>103</v>
      </c>
    </row>
    <row r="190" spans="1:23" s="25" customFormat="1" ht="16.5" x14ac:dyDescent="0.25">
      <c r="A190" s="97"/>
      <c r="B190" s="29" t="s">
        <v>28</v>
      </c>
      <c r="C190" s="18" t="s">
        <v>21</v>
      </c>
      <c r="D190" s="24">
        <v>148005</v>
      </c>
      <c r="E190" s="18">
        <v>135973</v>
      </c>
      <c r="F190" s="24">
        <v>144926</v>
      </c>
      <c r="G190" s="18">
        <v>138320</v>
      </c>
      <c r="H190" s="17">
        <f>G190*H189*H194/10000</f>
        <v>147012.0288</v>
      </c>
      <c r="I190" s="18">
        <f>H190*I189*I194/10000</f>
        <v>156827.28690283198</v>
      </c>
      <c r="J190" s="18">
        <f>H190*J189*J194/10000</f>
        <v>157307.86922497922</v>
      </c>
      <c r="K190" s="18">
        <f>H190*K189*K194/10000</f>
        <v>157468.2593484</v>
      </c>
      <c r="L190" s="18">
        <f>I190*L189*L194/10000</f>
        <v>165840.15108113774</v>
      </c>
      <c r="M190" s="18">
        <f>J190*M189*M194/10000</f>
        <v>167834.91183351481</v>
      </c>
      <c r="N190" s="18">
        <f>K190*N189*N194/10000</f>
        <v>168671.18119148258</v>
      </c>
      <c r="O190" s="18">
        <f t="shared" ref="O190:W190" si="109">L190*O189*O194/10000</f>
        <v>176407.48550802781</v>
      </c>
      <c r="P190" s="18">
        <f t="shared" si="109"/>
        <v>179066.42413341359</v>
      </c>
      <c r="Q190" s="18">
        <f t="shared" si="109"/>
        <v>180495.03099300555</v>
      </c>
      <c r="R190" s="18">
        <f t="shared" si="109"/>
        <v>188185.33127797127</v>
      </c>
      <c r="S190" s="18">
        <f t="shared" si="109"/>
        <v>191597.49249426989</v>
      </c>
      <c r="T190" s="18">
        <f t="shared" si="109"/>
        <v>193702.75488591872</v>
      </c>
      <c r="U190" s="18">
        <f t="shared" si="109"/>
        <v>200140.74537406076</v>
      </c>
      <c r="V190" s="18">
        <f t="shared" si="109"/>
        <v>205591.77334605137</v>
      </c>
      <c r="W190" s="18">
        <f t="shared" si="109"/>
        <v>209489.52940912108</v>
      </c>
    </row>
    <row r="191" spans="1:23" s="25" customFormat="1" ht="31.5" x14ac:dyDescent="0.25">
      <c r="A191" s="97">
        <v>14</v>
      </c>
      <c r="B191" s="23" t="s">
        <v>53</v>
      </c>
      <c r="C191" s="18" t="s">
        <v>21</v>
      </c>
      <c r="D191" s="24">
        <v>135386</v>
      </c>
      <c r="E191" s="18">
        <v>108851.9</v>
      </c>
      <c r="F191" s="24">
        <v>109940</v>
      </c>
      <c r="G191" s="18">
        <v>122431.7</v>
      </c>
      <c r="H191" s="17">
        <f>G191*H192/100</f>
        <v>123778.44869999999</v>
      </c>
      <c r="I191" s="18">
        <f>H191*I192/100</f>
        <v>124026.0055974</v>
      </c>
      <c r="J191" s="18">
        <f>H191*J192/100</f>
        <v>124892.4547383</v>
      </c>
      <c r="K191" s="18">
        <f>H191*K192/100</f>
        <v>126872.9099175</v>
      </c>
      <c r="L191" s="18">
        <f>I191*L192/100</f>
        <v>124274.0576085948</v>
      </c>
      <c r="M191" s="18">
        <f>J191*M192/100</f>
        <v>127390.30383306601</v>
      </c>
      <c r="N191" s="18">
        <f>K191*N192/100</f>
        <v>134485.28451254999</v>
      </c>
      <c r="O191" s="18">
        <f t="shared" ref="O191:W191" si="110">L191*O192/100</f>
        <v>124646.87978142059</v>
      </c>
      <c r="P191" s="18">
        <f t="shared" si="110"/>
        <v>133122.86750555399</v>
      </c>
      <c r="Q191" s="18">
        <f t="shared" si="110"/>
        <v>145916.53369611673</v>
      </c>
      <c r="R191" s="18">
        <f t="shared" si="110"/>
        <v>125020.82042076485</v>
      </c>
      <c r="S191" s="18">
        <f t="shared" si="110"/>
        <v>139113.39654330391</v>
      </c>
      <c r="T191" s="18">
        <f t="shared" si="110"/>
        <v>160508.18706572839</v>
      </c>
      <c r="U191" s="18">
        <f t="shared" si="110"/>
        <v>125395.88288202714</v>
      </c>
      <c r="V191" s="18">
        <f t="shared" si="110"/>
        <v>145373.49938775258</v>
      </c>
      <c r="W191" s="18">
        <f t="shared" si="110"/>
        <v>174953.92390164395</v>
      </c>
    </row>
    <row r="192" spans="1:23" ht="16.5" x14ac:dyDescent="0.25">
      <c r="A192" s="97"/>
      <c r="B192" s="113" t="s">
        <v>31</v>
      </c>
      <c r="C192" s="28" t="s">
        <v>23</v>
      </c>
      <c r="D192" s="95">
        <v>140.4</v>
      </c>
      <c r="E192" s="94">
        <v>80.400000000000006</v>
      </c>
      <c r="F192" s="95">
        <v>101</v>
      </c>
      <c r="G192" s="18">
        <v>112.5</v>
      </c>
      <c r="H192" s="17">
        <v>101.1</v>
      </c>
      <c r="I192" s="18">
        <v>100.2</v>
      </c>
      <c r="J192" s="18">
        <v>100.9</v>
      </c>
      <c r="K192" s="18">
        <v>102.5</v>
      </c>
      <c r="L192" s="18">
        <v>100.2</v>
      </c>
      <c r="M192" s="18">
        <v>102</v>
      </c>
      <c r="N192" s="18">
        <v>106</v>
      </c>
      <c r="O192" s="18">
        <v>100.3</v>
      </c>
      <c r="P192" s="18">
        <v>104.5</v>
      </c>
      <c r="Q192" s="18">
        <v>108.5</v>
      </c>
      <c r="R192" s="18">
        <v>100.3</v>
      </c>
      <c r="S192" s="18">
        <v>104.5</v>
      </c>
      <c r="T192" s="18">
        <v>110</v>
      </c>
      <c r="U192" s="18">
        <v>100.3</v>
      </c>
      <c r="V192" s="18">
        <v>104.5</v>
      </c>
      <c r="W192" s="18">
        <v>109</v>
      </c>
    </row>
    <row r="193" spans="1:23" s="25" customFormat="1" ht="16.5" x14ac:dyDescent="0.25">
      <c r="A193" s="97"/>
      <c r="B193" s="29" t="s">
        <v>28</v>
      </c>
      <c r="C193" s="18" t="s">
        <v>21</v>
      </c>
      <c r="D193" s="24">
        <v>135386</v>
      </c>
      <c r="E193" s="18">
        <v>108851.9</v>
      </c>
      <c r="F193" s="24">
        <v>115108</v>
      </c>
      <c r="G193" s="18">
        <v>122431.7</v>
      </c>
      <c r="H193" s="17">
        <f>G193*H194*H192/10000</f>
        <v>128977.1435454</v>
      </c>
      <c r="I193" s="18">
        <f>H193*I194*I192/10000</f>
        <v>135826.08782194782</v>
      </c>
      <c r="J193" s="18">
        <f>H193*J194*J192/10000</f>
        <v>136254.42091566211</v>
      </c>
      <c r="K193" s="18">
        <f>H193*K194*K192/10000</f>
        <v>138150.64288006656</v>
      </c>
      <c r="L193" s="18">
        <f>I193*L194*L192/10000</f>
        <v>142494.33377747852</v>
      </c>
      <c r="M193" s="18">
        <f>J193*M194*M192/10000</f>
        <v>145372.5667633382</v>
      </c>
      <c r="N193" s="18">
        <f>K193*N194*N192/10000</f>
        <v>152883.02743679687</v>
      </c>
      <c r="O193" s="18">
        <f t="shared" ref="O193:W193" si="111">L193*O194*O192/10000</f>
        <v>149782.06398419384</v>
      </c>
      <c r="P193" s="18">
        <f t="shared" si="111"/>
        <v>158902.39155200208</v>
      </c>
      <c r="Q193" s="18">
        <f t="shared" si="111"/>
        <v>173176.72049875729</v>
      </c>
      <c r="R193" s="18">
        <f t="shared" si="111"/>
        <v>157893.21209512989</v>
      </c>
      <c r="S193" s="18">
        <f t="shared" si="111"/>
        <v>174189.59613126246</v>
      </c>
      <c r="T193" s="18">
        <f t="shared" si="111"/>
        <v>199447.62899841878</v>
      </c>
      <c r="U193" s="18">
        <f t="shared" si="111"/>
        <v>166760.33699318027</v>
      </c>
      <c r="V193" s="18">
        <f t="shared" si="111"/>
        <v>191493.59061094208</v>
      </c>
      <c r="W193" s="18">
        <f t="shared" si="111"/>
        <v>228267.81138869032</v>
      </c>
    </row>
    <row r="194" spans="1:23" s="63" customFormat="1" ht="25.5" hidden="1" customHeight="1" x14ac:dyDescent="0.2">
      <c r="A194" s="61"/>
      <c r="B194" s="62" t="s">
        <v>54</v>
      </c>
      <c r="C194" s="32"/>
      <c r="D194" s="33"/>
      <c r="E194" s="32">
        <v>105.3</v>
      </c>
      <c r="F194" s="33">
        <v>104.7</v>
      </c>
      <c r="G194" s="34">
        <v>104.7</v>
      </c>
      <c r="H194" s="17">
        <v>104.2</v>
      </c>
      <c r="I194" s="34">
        <v>105.1</v>
      </c>
      <c r="J194" s="34">
        <v>104.7</v>
      </c>
      <c r="K194" s="34">
        <v>104.5</v>
      </c>
      <c r="L194" s="34">
        <v>104.7</v>
      </c>
      <c r="M194" s="34">
        <v>104.6</v>
      </c>
      <c r="N194" s="34">
        <v>104.4</v>
      </c>
      <c r="O194" s="34">
        <v>104.8</v>
      </c>
      <c r="P194" s="34">
        <v>104.6</v>
      </c>
      <c r="Q194" s="34">
        <v>104.4</v>
      </c>
      <c r="R194" s="34">
        <v>105.1</v>
      </c>
      <c r="S194" s="34">
        <v>104.9</v>
      </c>
      <c r="T194" s="34">
        <v>104.7</v>
      </c>
      <c r="U194" s="34">
        <v>105.3</v>
      </c>
      <c r="V194" s="34">
        <v>105.2</v>
      </c>
      <c r="W194" s="34">
        <v>105</v>
      </c>
    </row>
    <row r="195" spans="1:23" s="25" customFormat="1" ht="31.5" x14ac:dyDescent="0.25">
      <c r="A195" s="12"/>
      <c r="B195" s="23" t="s">
        <v>55</v>
      </c>
      <c r="C195" s="18" t="s">
        <v>21</v>
      </c>
      <c r="D195" s="24">
        <f>D199+D202</f>
        <v>358300</v>
      </c>
      <c r="E195" s="18">
        <f t="shared" ref="E195:W195" si="112">E199+E202</f>
        <v>417614</v>
      </c>
      <c r="F195" s="24">
        <v>429696</v>
      </c>
      <c r="G195" s="18">
        <f>G199+G202</f>
        <v>682981</v>
      </c>
      <c r="H195" s="17">
        <f>H199+H202</f>
        <v>692608.98</v>
      </c>
      <c r="I195" s="18">
        <f t="shared" si="112"/>
        <v>695539.84841999994</v>
      </c>
      <c r="J195" s="18">
        <f t="shared" si="112"/>
        <v>699002.89331999992</v>
      </c>
      <c r="K195" s="18">
        <f t="shared" si="112"/>
        <v>702332.89410000003</v>
      </c>
      <c r="L195" s="18">
        <f t="shared" si="112"/>
        <v>697360.11363702</v>
      </c>
      <c r="M195" s="18">
        <f t="shared" si="112"/>
        <v>705591.39509904</v>
      </c>
      <c r="N195" s="18">
        <f t="shared" si="112"/>
        <v>712196.01470549998</v>
      </c>
      <c r="O195" s="18">
        <f t="shared" si="112"/>
        <v>698621.52352300985</v>
      </c>
      <c r="P195" s="18">
        <f t="shared" si="112"/>
        <v>709555.38490680815</v>
      </c>
      <c r="Q195" s="18">
        <f t="shared" si="112"/>
        <v>720063.77534790593</v>
      </c>
      <c r="R195" s="18">
        <f t="shared" si="112"/>
        <v>699885.32291843055</v>
      </c>
      <c r="S195" s="18">
        <f t="shared" si="112"/>
        <v>712967.84343280364</v>
      </c>
      <c r="T195" s="18">
        <f t="shared" si="112"/>
        <v>725687.61721572943</v>
      </c>
      <c r="U195" s="18">
        <f t="shared" si="112"/>
        <v>701151.51646899036</v>
      </c>
      <c r="V195" s="18">
        <f t="shared" si="112"/>
        <v>715819.71480653482</v>
      </c>
      <c r="W195" s="18">
        <f t="shared" si="112"/>
        <v>730767.43053623964</v>
      </c>
    </row>
    <row r="196" spans="1:23" ht="16.5" x14ac:dyDescent="0.25">
      <c r="B196" s="111" t="s">
        <v>31</v>
      </c>
      <c r="C196" s="28" t="s">
        <v>23</v>
      </c>
      <c r="D196" s="95"/>
      <c r="E196" s="94">
        <f>E195/D195*100</f>
        <v>116.55428411945297</v>
      </c>
      <c r="F196" s="95">
        <v>102.9</v>
      </c>
      <c r="G196" s="18">
        <f>G195/E195*100</f>
        <v>163.54360725454606</v>
      </c>
      <c r="H196" s="17">
        <f>H195/G195*100</f>
        <v>101.40969953776167</v>
      </c>
      <c r="I196" s="18">
        <f>I195/H195*100</f>
        <v>100.42316350273137</v>
      </c>
      <c r="J196" s="18">
        <f>J195/H195*100</f>
        <v>100.92316350273136</v>
      </c>
      <c r="K196" s="18">
        <f>K195/H195*100</f>
        <v>101.40395437841421</v>
      </c>
      <c r="L196" s="18">
        <f>L195/I195*100</f>
        <v>100.26170538196411</v>
      </c>
      <c r="M196" s="18">
        <f>M195/J195*100</f>
        <v>100.9425571541982</v>
      </c>
      <c r="N196" s="18">
        <f>N195/K195*100</f>
        <v>101.40433698725431</v>
      </c>
      <c r="O196" s="18">
        <f t="shared" ref="O196:W196" si="113">O195/L195*100</f>
        <v>100.1808835723929</v>
      </c>
      <c r="P196" s="18">
        <f t="shared" si="113"/>
        <v>100.56179678994125</v>
      </c>
      <c r="Q196" s="18">
        <f t="shared" si="113"/>
        <v>101.10471843143623</v>
      </c>
      <c r="R196" s="18">
        <f t="shared" si="113"/>
        <v>100.18089900652467</v>
      </c>
      <c r="S196" s="18">
        <f t="shared" si="113"/>
        <v>100.48092912809669</v>
      </c>
      <c r="T196" s="18">
        <f t="shared" si="113"/>
        <v>100.78101996800302</v>
      </c>
      <c r="U196" s="18">
        <f t="shared" si="113"/>
        <v>100.18091443113566</v>
      </c>
      <c r="V196" s="18">
        <f t="shared" si="113"/>
        <v>100.4</v>
      </c>
      <c r="W196" s="18">
        <f t="shared" si="113"/>
        <v>100.70000000000002</v>
      </c>
    </row>
    <row r="197" spans="1:23" s="25" customFormat="1" ht="16.5" x14ac:dyDescent="0.25">
      <c r="A197" s="12"/>
      <c r="B197" s="23" t="s">
        <v>28</v>
      </c>
      <c r="C197" s="18" t="s">
        <v>21</v>
      </c>
      <c r="D197" s="24">
        <f>D201+D204</f>
        <v>358300</v>
      </c>
      <c r="E197" s="18">
        <f t="shared" ref="E197:W197" si="114">E201+E204</f>
        <v>417614</v>
      </c>
      <c r="F197" s="24">
        <v>447314</v>
      </c>
      <c r="G197" s="18">
        <f>G201+G204</f>
        <v>682981</v>
      </c>
      <c r="H197" s="17">
        <f>H201+H204</f>
        <v>732087.6918599999</v>
      </c>
      <c r="I197" s="18">
        <f t="shared" si="114"/>
        <v>764593.04457113752</v>
      </c>
      <c r="J197" s="18">
        <f t="shared" si="114"/>
        <v>764705.67027761333</v>
      </c>
      <c r="K197" s="18">
        <f t="shared" si="114"/>
        <v>766863.94274280209</v>
      </c>
      <c r="L197" s="18">
        <f t="shared" si="114"/>
        <v>797257.78674765944</v>
      </c>
      <c r="M197" s="18">
        <f t="shared" si="114"/>
        <v>798158.51586294093</v>
      </c>
      <c r="N197" s="18">
        <f t="shared" si="114"/>
        <v>801739.92893136828</v>
      </c>
      <c r="O197" s="18">
        <f t="shared" si="114"/>
        <v>829849.19102293625</v>
      </c>
      <c r="P197" s="18">
        <f t="shared" si="114"/>
        <v>831537.67639591498</v>
      </c>
      <c r="Q197" s="18">
        <f t="shared" si="114"/>
        <v>838967.78911790287</v>
      </c>
      <c r="R197" s="18">
        <f t="shared" si="114"/>
        <v>862110.34402386041</v>
      </c>
      <c r="S197" s="18">
        <f t="shared" si="114"/>
        <v>865616.107491342</v>
      </c>
      <c r="T197" s="18">
        <f t="shared" si="114"/>
        <v>874267.98510861211</v>
      </c>
      <c r="U197" s="18">
        <f t="shared" si="114"/>
        <v>897353.1570644048</v>
      </c>
      <c r="V197" s="18">
        <f t="shared" si="114"/>
        <v>901234.4790823959</v>
      </c>
      <c r="W197" s="18">
        <f t="shared" si="114"/>
        <v>911201.43613952561</v>
      </c>
    </row>
    <row r="198" spans="1:23" ht="16.5" x14ac:dyDescent="0.25">
      <c r="B198" s="112" t="s">
        <v>29</v>
      </c>
      <c r="C198" s="28"/>
      <c r="D198" s="55"/>
      <c r="E198" s="56"/>
      <c r="F198" s="55"/>
      <c r="G198" s="18"/>
      <c r="H198" s="17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s="25" customFormat="1" ht="31.5" x14ac:dyDescent="0.25">
      <c r="A199" s="97">
        <v>15</v>
      </c>
      <c r="B199" s="23" t="s">
        <v>56</v>
      </c>
      <c r="C199" s="18" t="s">
        <v>21</v>
      </c>
      <c r="D199" s="120">
        <v>102815</v>
      </c>
      <c r="E199" s="121">
        <v>137479</v>
      </c>
      <c r="F199" s="120">
        <v>135554</v>
      </c>
      <c r="G199" s="18">
        <v>134388</v>
      </c>
      <c r="H199" s="17">
        <f>G199*H200/100</f>
        <v>133044.12</v>
      </c>
      <c r="I199" s="121">
        <f>H199*I200/100</f>
        <v>133177.16411999997</v>
      </c>
      <c r="J199" s="121">
        <f>H199*J200/100</f>
        <v>133842.38472</v>
      </c>
      <c r="K199" s="121">
        <f t="shared" ref="K199:W199" si="115">H199*K200/100</f>
        <v>134374.5612</v>
      </c>
      <c r="L199" s="121">
        <f t="shared" si="115"/>
        <v>133310.34128411996</v>
      </c>
      <c r="M199" s="121">
        <f t="shared" si="115"/>
        <v>134779.28141304001</v>
      </c>
      <c r="N199" s="121">
        <f t="shared" si="115"/>
        <v>135718.306812</v>
      </c>
      <c r="O199" s="121">
        <f t="shared" si="115"/>
        <v>133443.65162540408</v>
      </c>
      <c r="P199" s="121">
        <f t="shared" si="115"/>
        <v>135318.39853869218</v>
      </c>
      <c r="Q199" s="121">
        <f t="shared" si="115"/>
        <v>136668.334959684</v>
      </c>
      <c r="R199" s="121">
        <f t="shared" si="115"/>
        <v>133577.09527702947</v>
      </c>
      <c r="S199" s="121">
        <f t="shared" si="115"/>
        <v>135859.67213284696</v>
      </c>
      <c r="T199" s="121">
        <f t="shared" si="115"/>
        <v>137625.01330440177</v>
      </c>
      <c r="U199" s="121">
        <f t="shared" si="115"/>
        <v>133710.67237230649</v>
      </c>
      <c r="V199" s="121">
        <f t="shared" si="115"/>
        <v>136403.11082137836</v>
      </c>
      <c r="W199" s="121">
        <f t="shared" si="115"/>
        <v>138588.3883975326</v>
      </c>
    </row>
    <row r="200" spans="1:23" ht="16.5" x14ac:dyDescent="0.25">
      <c r="A200" s="97"/>
      <c r="B200" s="113" t="s">
        <v>31</v>
      </c>
      <c r="C200" s="28" t="s">
        <v>23</v>
      </c>
      <c r="D200" s="95" t="s">
        <v>57</v>
      </c>
      <c r="E200" s="94">
        <v>133.69999999999999</v>
      </c>
      <c r="F200" s="95">
        <v>98.6</v>
      </c>
      <c r="G200" s="18">
        <v>97.75</v>
      </c>
      <c r="H200" s="17">
        <v>99</v>
      </c>
      <c r="I200" s="18">
        <v>100.1</v>
      </c>
      <c r="J200" s="18">
        <v>100.6</v>
      </c>
      <c r="K200" s="18">
        <v>101</v>
      </c>
      <c r="L200" s="18">
        <v>100.1</v>
      </c>
      <c r="M200" s="18">
        <v>100.7</v>
      </c>
      <c r="N200" s="18">
        <v>101</v>
      </c>
      <c r="O200" s="18">
        <v>100.1</v>
      </c>
      <c r="P200" s="18">
        <v>100.4</v>
      </c>
      <c r="Q200" s="18">
        <v>100.7</v>
      </c>
      <c r="R200" s="18">
        <v>100.1</v>
      </c>
      <c r="S200" s="18">
        <v>100.4</v>
      </c>
      <c r="T200" s="18">
        <v>100.7</v>
      </c>
      <c r="U200" s="18">
        <v>100.1</v>
      </c>
      <c r="V200" s="18">
        <v>100.4</v>
      </c>
      <c r="W200" s="18">
        <v>100.7</v>
      </c>
    </row>
    <row r="201" spans="1:23" s="25" customFormat="1" ht="16.5" x14ac:dyDescent="0.25">
      <c r="A201" s="97"/>
      <c r="B201" s="29" t="s">
        <v>28</v>
      </c>
      <c r="C201" s="18" t="s">
        <v>21</v>
      </c>
      <c r="D201" s="120">
        <v>102815</v>
      </c>
      <c r="E201" s="121">
        <v>137479</v>
      </c>
      <c r="F201" s="120">
        <v>141112</v>
      </c>
      <c r="G201" s="121">
        <v>134388</v>
      </c>
      <c r="H201" s="122">
        <f>G201*H200*H205/10000</f>
        <v>140627.63484000001</v>
      </c>
      <c r="I201" s="121">
        <f>H201*I200*I205/10000</f>
        <v>146398.99297383361</v>
      </c>
      <c r="J201" s="121">
        <f>H201*J200*J205/10000</f>
        <v>146422.8996717564</v>
      </c>
      <c r="K201" s="121">
        <f t="shared" ref="K201:W201" si="116">H201*K200*K205/10000</f>
        <v>146721.03025761721</v>
      </c>
      <c r="L201" s="121">
        <f t="shared" si="116"/>
        <v>152407.20764547974</v>
      </c>
      <c r="M201" s="121">
        <f t="shared" si="116"/>
        <v>152461.0872084203</v>
      </c>
      <c r="N201" s="121">
        <f t="shared" si="116"/>
        <v>152782.07601755936</v>
      </c>
      <c r="O201" s="121">
        <f t="shared" si="116"/>
        <v>158509.4398323971</v>
      </c>
      <c r="P201" s="121">
        <f t="shared" si="116"/>
        <v>158581.48509331513</v>
      </c>
      <c r="Q201" s="121">
        <f t="shared" si="116"/>
        <v>159236.35481892116</v>
      </c>
      <c r="R201" s="121">
        <f t="shared" si="116"/>
        <v>164538.66339530199</v>
      </c>
      <c r="S201" s="121">
        <f t="shared" si="116"/>
        <v>164947.58023090116</v>
      </c>
      <c r="T201" s="121">
        <f t="shared" si="116"/>
        <v>165802.94361894386</v>
      </c>
      <c r="U201" s="121">
        <f t="shared" si="116"/>
        <v>171126.6269389865</v>
      </c>
      <c r="V201" s="121">
        <f t="shared" si="116"/>
        <v>171734.8432622423</v>
      </c>
      <c r="W201" s="121">
        <f t="shared" si="116"/>
        <v>172807.28897212615</v>
      </c>
    </row>
    <row r="202" spans="1:23" s="25" customFormat="1" ht="31.5" x14ac:dyDescent="0.25">
      <c r="A202" s="97">
        <v>16</v>
      </c>
      <c r="B202" s="23" t="s">
        <v>76</v>
      </c>
      <c r="C202" s="18" t="s">
        <v>21</v>
      </c>
      <c r="D202" s="24">
        <v>255485</v>
      </c>
      <c r="E202" s="18">
        <v>280135</v>
      </c>
      <c r="F202" s="24">
        <v>294142</v>
      </c>
      <c r="G202" s="18">
        <v>548593</v>
      </c>
      <c r="H202" s="17">
        <f>G202*H203/100</f>
        <v>559564.86</v>
      </c>
      <c r="I202" s="18">
        <f>H202*I203/100</f>
        <v>562362.68429999996</v>
      </c>
      <c r="J202" s="18">
        <f>H202*J203/100</f>
        <v>565160.50859999994</v>
      </c>
      <c r="K202" s="18">
        <f t="shared" ref="K202:W202" si="117">H202*K203/100</f>
        <v>567958.33290000004</v>
      </c>
      <c r="L202" s="18">
        <f t="shared" si="117"/>
        <v>564049.77235290001</v>
      </c>
      <c r="M202" s="18">
        <f t="shared" si="117"/>
        <v>570812.113686</v>
      </c>
      <c r="N202" s="18">
        <f t="shared" si="117"/>
        <v>576477.70789349999</v>
      </c>
      <c r="O202" s="18">
        <f t="shared" si="117"/>
        <v>565177.87189760583</v>
      </c>
      <c r="P202" s="18">
        <f t="shared" si="117"/>
        <v>574236.98636811599</v>
      </c>
      <c r="Q202" s="18">
        <f t="shared" si="117"/>
        <v>583395.44038822199</v>
      </c>
      <c r="R202" s="18">
        <f t="shared" si="117"/>
        <v>566308.22764140111</v>
      </c>
      <c r="S202" s="18">
        <f t="shared" si="117"/>
        <v>577108.17129995662</v>
      </c>
      <c r="T202" s="18">
        <f t="shared" si="117"/>
        <v>588062.60391132766</v>
      </c>
      <c r="U202" s="18">
        <f t="shared" si="117"/>
        <v>567440.8440966839</v>
      </c>
      <c r="V202" s="18">
        <f t="shared" si="117"/>
        <v>579416.60398515651</v>
      </c>
      <c r="W202" s="18">
        <f t="shared" si="117"/>
        <v>592179.04213870701</v>
      </c>
    </row>
    <row r="203" spans="1:23" ht="16.5" x14ac:dyDescent="0.25">
      <c r="A203" s="97"/>
      <c r="B203" s="113" t="s">
        <v>31</v>
      </c>
      <c r="C203" s="28" t="s">
        <v>23</v>
      </c>
      <c r="D203" s="65">
        <v>29.4</v>
      </c>
      <c r="E203" s="66">
        <v>109.6</v>
      </c>
      <c r="F203" s="65">
        <v>105</v>
      </c>
      <c r="G203" s="37">
        <v>109.6</v>
      </c>
      <c r="H203" s="38">
        <v>102</v>
      </c>
      <c r="I203" s="37">
        <v>100.5</v>
      </c>
      <c r="J203" s="37">
        <v>101</v>
      </c>
      <c r="K203" s="37">
        <v>101.5</v>
      </c>
      <c r="L203" s="37">
        <v>100.3</v>
      </c>
      <c r="M203" s="37">
        <v>101</v>
      </c>
      <c r="N203" s="37">
        <v>101.5</v>
      </c>
      <c r="O203" s="37">
        <v>100.2</v>
      </c>
      <c r="P203" s="37">
        <v>100.6</v>
      </c>
      <c r="Q203" s="37">
        <v>101.2</v>
      </c>
      <c r="R203" s="37">
        <v>100.2</v>
      </c>
      <c r="S203" s="37">
        <v>100.5</v>
      </c>
      <c r="T203" s="37">
        <v>100.8</v>
      </c>
      <c r="U203" s="37">
        <v>100.2</v>
      </c>
      <c r="V203" s="37">
        <v>100.4</v>
      </c>
      <c r="W203" s="37">
        <v>100.7</v>
      </c>
    </row>
    <row r="204" spans="1:23" s="25" customFormat="1" ht="16.5" x14ac:dyDescent="0.25">
      <c r="A204" s="97"/>
      <c r="B204" s="29" t="s">
        <v>28</v>
      </c>
      <c r="C204" s="18" t="s">
        <v>21</v>
      </c>
      <c r="D204" s="36">
        <v>255485</v>
      </c>
      <c r="E204" s="37">
        <v>280135</v>
      </c>
      <c r="F204" s="36">
        <v>306202</v>
      </c>
      <c r="G204" s="18">
        <v>548593</v>
      </c>
      <c r="H204" s="38">
        <f>G204*H203*H205/10000</f>
        <v>591460.05701999995</v>
      </c>
      <c r="I204" s="37">
        <f>H204*I203*I205/10000</f>
        <v>618194.05159730394</v>
      </c>
      <c r="J204" s="37">
        <f>H204*J203*J205/10000</f>
        <v>618282.7706058569</v>
      </c>
      <c r="K204" s="37">
        <f>H204*K205*K203/10000</f>
        <v>620142.91248518485</v>
      </c>
      <c r="L204" s="37">
        <f>I204*L203*L205/10000</f>
        <v>644850.57910217973</v>
      </c>
      <c r="M204" s="37">
        <f>J204*M203*M205/10000</f>
        <v>645697.42865452066</v>
      </c>
      <c r="N204" s="37">
        <f>K204*N205*N203/10000</f>
        <v>648957.85291380889</v>
      </c>
      <c r="O204" s="37">
        <f>L204*O203*O205/10000</f>
        <v>671339.7511905391</v>
      </c>
      <c r="P204" s="37">
        <f>M204*P203*P205/10000</f>
        <v>672956.19130259985</v>
      </c>
      <c r="Q204" s="37">
        <f>N204*Q205*Q203/10000</f>
        <v>679731.43429898168</v>
      </c>
      <c r="R204" s="37">
        <f>O204*R203*R205/10000</f>
        <v>697571.68062855839</v>
      </c>
      <c r="S204" s="37">
        <f>P204*S203*S205/10000</f>
        <v>700668.52726044087</v>
      </c>
      <c r="T204" s="37">
        <f>Q204*T205*T203/10000</f>
        <v>708465.04148966831</v>
      </c>
      <c r="U204" s="37">
        <f>R204*U203*U205/10000</f>
        <v>726226.53012541833</v>
      </c>
      <c r="V204" s="37">
        <f>S204*V203*V205/10000</f>
        <v>729499.63582015363</v>
      </c>
      <c r="W204" s="37">
        <f>T204*W205*W203/10000</f>
        <v>738394.14716739941</v>
      </c>
    </row>
    <row r="205" spans="1:23" s="63" customFormat="1" ht="29.25" hidden="1" customHeight="1" x14ac:dyDescent="0.2">
      <c r="A205" s="61"/>
      <c r="B205" s="62" t="s">
        <v>59</v>
      </c>
      <c r="C205" s="32"/>
      <c r="D205" s="33"/>
      <c r="E205" s="32">
        <v>104.5</v>
      </c>
      <c r="F205" s="33">
        <v>104.1</v>
      </c>
      <c r="G205" s="34">
        <v>104.1</v>
      </c>
      <c r="H205" s="17">
        <v>105.7</v>
      </c>
      <c r="I205" s="34">
        <v>104</v>
      </c>
      <c r="J205" s="34">
        <v>103.5</v>
      </c>
      <c r="K205" s="34">
        <v>103.3</v>
      </c>
      <c r="L205" s="34">
        <v>104</v>
      </c>
      <c r="M205" s="34">
        <v>103.4</v>
      </c>
      <c r="N205" s="34">
        <v>103.1</v>
      </c>
      <c r="O205" s="34">
        <v>103.9</v>
      </c>
      <c r="P205" s="34">
        <v>103.6</v>
      </c>
      <c r="Q205" s="34">
        <v>103.5</v>
      </c>
      <c r="R205" s="34">
        <v>103.7</v>
      </c>
      <c r="S205" s="34">
        <v>103.6</v>
      </c>
      <c r="T205" s="34">
        <v>103.4</v>
      </c>
      <c r="U205" s="34">
        <v>103.9</v>
      </c>
      <c r="V205" s="34">
        <v>103.7</v>
      </c>
      <c r="W205" s="34">
        <v>103.5</v>
      </c>
    </row>
    <row r="206" spans="1:23" s="25" customFormat="1" ht="75" x14ac:dyDescent="0.25">
      <c r="A206" s="12"/>
      <c r="B206" s="19" t="s">
        <v>60</v>
      </c>
      <c r="C206" s="18" t="s">
        <v>21</v>
      </c>
      <c r="D206" s="24">
        <f>D213+D216</f>
        <v>930340</v>
      </c>
      <c r="E206" s="18">
        <f>E213+E216+E210</f>
        <v>944811</v>
      </c>
      <c r="F206" s="24">
        <v>934161</v>
      </c>
      <c r="G206" s="18">
        <f>G213+G216</f>
        <v>1094091</v>
      </c>
      <c r="H206" s="17">
        <f>H213+H216</f>
        <v>1094091</v>
      </c>
      <c r="I206" s="18">
        <f t="shared" ref="I206:W206" si="118">I213+I216</f>
        <v>1097733.564</v>
      </c>
      <c r="J206" s="18">
        <f t="shared" si="118"/>
        <v>1099072.327</v>
      </c>
      <c r="K206" s="18">
        <f t="shared" si="118"/>
        <v>1101260.5090000001</v>
      </c>
      <c r="L206" s="18">
        <f t="shared" si="118"/>
        <v>1100781.956128</v>
      </c>
      <c r="M206" s="18">
        <f t="shared" si="118"/>
        <v>1103468.6163079999</v>
      </c>
      <c r="N206" s="18">
        <f t="shared" si="118"/>
        <v>1107868.0720539999</v>
      </c>
      <c r="O206" s="18">
        <f t="shared" si="118"/>
        <v>1103228.8182213842</v>
      </c>
      <c r="P206" s="18">
        <f t="shared" si="118"/>
        <v>1107271.57992246</v>
      </c>
      <c r="Q206" s="18">
        <f t="shared" si="118"/>
        <v>1114149.19703703</v>
      </c>
      <c r="R206" s="18">
        <f t="shared" si="118"/>
        <v>1105316.183342291</v>
      </c>
      <c r="S206" s="18">
        <f t="shared" si="118"/>
        <v>1110971.184745396</v>
      </c>
      <c r="T206" s="18">
        <f t="shared" si="118"/>
        <v>1120101.2316246622</v>
      </c>
      <c r="U206" s="18">
        <f t="shared" si="118"/>
        <v>1107294.297310689</v>
      </c>
      <c r="V206" s="18">
        <f t="shared" si="118"/>
        <v>1114078.0788053358</v>
      </c>
      <c r="W206" s="18">
        <f t="shared" si="118"/>
        <v>1125223.6595265949</v>
      </c>
    </row>
    <row r="207" spans="1:23" ht="16.5" x14ac:dyDescent="0.25">
      <c r="B207" s="20" t="s">
        <v>31</v>
      </c>
      <c r="C207" s="94" t="s">
        <v>23</v>
      </c>
      <c r="D207" s="95"/>
      <c r="E207" s="94">
        <v>107.3</v>
      </c>
      <c r="F207" s="95">
        <v>98.9</v>
      </c>
      <c r="G207" s="18">
        <f>G206/E206*100</f>
        <v>115.79998539390417</v>
      </c>
      <c r="H207" s="17">
        <f>H206/G206*100</f>
        <v>100</v>
      </c>
      <c r="I207" s="18">
        <f>I206/H206*100</f>
        <v>100.33293062460069</v>
      </c>
      <c r="J207" s="18">
        <f>J206/H206*100</f>
        <v>100.45529366387258</v>
      </c>
      <c r="K207" s="18">
        <f>K206/H206*100</f>
        <v>100.65529366387258</v>
      </c>
      <c r="L207" s="18">
        <f>L206/I206*100</f>
        <v>100.27769872653724</v>
      </c>
      <c r="M207" s="18">
        <f>M206/J206*100</f>
        <v>100.4</v>
      </c>
      <c r="N207" s="18">
        <f>N206/K206*100</f>
        <v>100.59999999999998</v>
      </c>
      <c r="O207" s="18">
        <f t="shared" ref="O207:W207" si="119">O206/L206*100</f>
        <v>100.22228399364312</v>
      </c>
      <c r="P207" s="18">
        <f t="shared" si="119"/>
        <v>100.34463722468013</v>
      </c>
      <c r="Q207" s="18">
        <f t="shared" si="119"/>
        <v>100.56695604300472</v>
      </c>
      <c r="R207" s="18">
        <f t="shared" si="119"/>
        <v>100.18920509385099</v>
      </c>
      <c r="S207" s="18">
        <f t="shared" si="119"/>
        <v>100.33411900838229</v>
      </c>
      <c r="T207" s="18">
        <f t="shared" si="119"/>
        <v>100.53422240068575</v>
      </c>
      <c r="U207" s="18">
        <f t="shared" si="119"/>
        <v>100.17896363033576</v>
      </c>
      <c r="V207" s="18">
        <f t="shared" si="119"/>
        <v>100.27965568347767</v>
      </c>
      <c r="W207" s="18">
        <f t="shared" si="119"/>
        <v>100.45731829921327</v>
      </c>
    </row>
    <row r="208" spans="1:23" s="25" customFormat="1" ht="16.5" x14ac:dyDescent="0.25">
      <c r="A208" s="12"/>
      <c r="B208" s="23" t="s">
        <v>28</v>
      </c>
      <c r="C208" s="18" t="s">
        <v>21</v>
      </c>
      <c r="D208" s="24">
        <f>D215+D218</f>
        <v>930340</v>
      </c>
      <c r="E208" s="18">
        <f>E215+E218+E212</f>
        <v>944811</v>
      </c>
      <c r="F208" s="24">
        <v>979001</v>
      </c>
      <c r="G208" s="18">
        <f>G215+G218</f>
        <v>1094091</v>
      </c>
      <c r="H208" s="17">
        <f>H215+H218</f>
        <v>1152077.8229999999</v>
      </c>
      <c r="I208" s="18">
        <f t="shared" ref="I208:W208" si="120">I215+I218</f>
        <v>1205617.8395504879</v>
      </c>
      <c r="J208" s="18">
        <f t="shared" si="120"/>
        <v>1205930.733064902</v>
      </c>
      <c r="K208" s="18">
        <f t="shared" si="120"/>
        <v>1207172.0359320571</v>
      </c>
      <c r="L208" s="18">
        <f t="shared" si="120"/>
        <v>1258533.4237878132</v>
      </c>
      <c r="M208" s="18">
        <f t="shared" si="120"/>
        <v>1259184.6342370482</v>
      </c>
      <c r="N208" s="18">
        <f t="shared" si="120"/>
        <v>1261777.2558054077</v>
      </c>
      <c r="O208" s="18">
        <f t="shared" si="120"/>
        <v>1313045.5107426974</v>
      </c>
      <c r="P208" s="18">
        <f t="shared" si="120"/>
        <v>1314065.2233426445</v>
      </c>
      <c r="Q208" s="18">
        <f t="shared" si="120"/>
        <v>1318419.2863565073</v>
      </c>
      <c r="R208" s="18">
        <f t="shared" si="120"/>
        <v>1369466.5838627194</v>
      </c>
      <c r="S208" s="18">
        <f t="shared" si="120"/>
        <v>1371193.9956378285</v>
      </c>
      <c r="T208" s="18">
        <f t="shared" si="120"/>
        <v>1377155.6180424332</v>
      </c>
      <c r="U208" s="18">
        <f t="shared" si="120"/>
        <v>1428166.0453967219</v>
      </c>
      <c r="V208" s="18">
        <f t="shared" si="120"/>
        <v>1430029.7622812595</v>
      </c>
      <c r="W208" s="18">
        <f t="shared" si="120"/>
        <v>1437408.2931973881</v>
      </c>
    </row>
    <row r="209" spans="1:23" ht="16.5" x14ac:dyDescent="0.25">
      <c r="B209" s="112" t="s">
        <v>29</v>
      </c>
      <c r="C209" s="28"/>
      <c r="D209" s="55"/>
      <c r="E209" s="56"/>
      <c r="F209" s="55"/>
      <c r="G209" s="18"/>
      <c r="H209" s="17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s="25" customFormat="1" ht="31.5" hidden="1" x14ac:dyDescent="0.25">
      <c r="A210" s="12"/>
      <c r="B210" s="23" t="s">
        <v>61</v>
      </c>
      <c r="C210" s="18" t="s">
        <v>21</v>
      </c>
      <c r="D210" s="24"/>
      <c r="E210" s="18">
        <v>602711</v>
      </c>
      <c r="F210" s="24" t="s">
        <v>57</v>
      </c>
      <c r="G210" s="18" t="s">
        <v>57</v>
      </c>
      <c r="H210" s="17" t="s">
        <v>57</v>
      </c>
      <c r="I210" s="18" t="s">
        <v>57</v>
      </c>
      <c r="J210" s="18" t="s">
        <v>57</v>
      </c>
      <c r="K210" s="18" t="s">
        <v>57</v>
      </c>
      <c r="L210" s="18" t="s">
        <v>57</v>
      </c>
      <c r="M210" s="18" t="s">
        <v>57</v>
      </c>
      <c r="N210" s="18" t="s">
        <v>57</v>
      </c>
      <c r="O210" s="18" t="s">
        <v>57</v>
      </c>
      <c r="P210" s="18" t="s">
        <v>57</v>
      </c>
      <c r="Q210" s="18" t="s">
        <v>57</v>
      </c>
      <c r="R210" s="18" t="s">
        <v>57</v>
      </c>
      <c r="S210" s="18" t="s">
        <v>57</v>
      </c>
      <c r="T210" s="18" t="s">
        <v>57</v>
      </c>
      <c r="U210" s="18" t="s">
        <v>57</v>
      </c>
      <c r="V210" s="18" t="s">
        <v>57</v>
      </c>
      <c r="W210" s="18" t="s">
        <v>57</v>
      </c>
    </row>
    <row r="211" spans="1:23" ht="16.5" hidden="1" x14ac:dyDescent="0.25">
      <c r="B211" s="113" t="s">
        <v>31</v>
      </c>
      <c r="C211" s="28" t="s">
        <v>23</v>
      </c>
      <c r="D211" s="55"/>
      <c r="E211" s="56">
        <v>85</v>
      </c>
      <c r="F211" s="55" t="s">
        <v>57</v>
      </c>
      <c r="G211" s="18" t="s">
        <v>57</v>
      </c>
      <c r="H211" s="17" t="s">
        <v>57</v>
      </c>
      <c r="I211" s="18" t="s">
        <v>57</v>
      </c>
      <c r="J211" s="18" t="s">
        <v>57</v>
      </c>
      <c r="K211" s="18" t="s">
        <v>57</v>
      </c>
      <c r="L211" s="18" t="s">
        <v>57</v>
      </c>
      <c r="M211" s="18" t="s">
        <v>57</v>
      </c>
      <c r="N211" s="18" t="s">
        <v>57</v>
      </c>
      <c r="O211" s="18" t="s">
        <v>57</v>
      </c>
      <c r="P211" s="18" t="s">
        <v>57</v>
      </c>
      <c r="Q211" s="18" t="s">
        <v>57</v>
      </c>
      <c r="R211" s="18" t="s">
        <v>57</v>
      </c>
      <c r="S211" s="18" t="s">
        <v>57</v>
      </c>
      <c r="T211" s="18" t="s">
        <v>57</v>
      </c>
      <c r="U211" s="18" t="s">
        <v>57</v>
      </c>
      <c r="V211" s="18" t="s">
        <v>57</v>
      </c>
      <c r="W211" s="18" t="s">
        <v>57</v>
      </c>
    </row>
    <row r="212" spans="1:23" s="25" customFormat="1" ht="16.5" hidden="1" x14ac:dyDescent="0.25">
      <c r="A212" s="12"/>
      <c r="B212" s="29" t="s">
        <v>28</v>
      </c>
      <c r="C212" s="18" t="s">
        <v>21</v>
      </c>
      <c r="D212" s="24"/>
      <c r="E212" s="18">
        <v>602711</v>
      </c>
      <c r="F212" s="24" t="s">
        <v>57</v>
      </c>
      <c r="G212" s="18" t="s">
        <v>57</v>
      </c>
      <c r="H212" s="17" t="s">
        <v>57</v>
      </c>
      <c r="I212" s="18" t="s">
        <v>57</v>
      </c>
      <c r="J212" s="18" t="s">
        <v>57</v>
      </c>
      <c r="K212" s="18" t="s">
        <v>57</v>
      </c>
      <c r="L212" s="18" t="s">
        <v>57</v>
      </c>
      <c r="M212" s="18" t="s">
        <v>57</v>
      </c>
      <c r="N212" s="18" t="s">
        <v>57</v>
      </c>
      <c r="O212" s="18" t="s">
        <v>57</v>
      </c>
      <c r="P212" s="18" t="s">
        <v>57</v>
      </c>
      <c r="Q212" s="18" t="s">
        <v>57</v>
      </c>
      <c r="R212" s="18" t="s">
        <v>57</v>
      </c>
      <c r="S212" s="18" t="s">
        <v>57</v>
      </c>
      <c r="T212" s="18" t="s">
        <v>57</v>
      </c>
      <c r="U212" s="18" t="s">
        <v>57</v>
      </c>
      <c r="V212" s="18" t="s">
        <v>57</v>
      </c>
      <c r="W212" s="18" t="s">
        <v>57</v>
      </c>
    </row>
    <row r="213" spans="1:23" s="25" customFormat="1" ht="31.5" x14ac:dyDescent="0.25">
      <c r="A213" s="97">
        <v>17</v>
      </c>
      <c r="B213" s="23" t="s">
        <v>62</v>
      </c>
      <c r="C213" s="18" t="s">
        <v>21</v>
      </c>
      <c r="D213" s="24">
        <v>659861</v>
      </c>
      <c r="E213" s="18">
        <v>101731</v>
      </c>
      <c r="F213" s="24">
        <v>697398</v>
      </c>
      <c r="G213" s="18">
        <v>849527</v>
      </c>
      <c r="H213" s="17">
        <v>849527</v>
      </c>
      <c r="I213" s="18">
        <v>852925</v>
      </c>
      <c r="J213" s="18">
        <f>H213*J214/100</f>
        <v>853774.63500000001</v>
      </c>
      <c r="K213" s="18">
        <f>H213*K214/100</f>
        <v>855473.68900000001</v>
      </c>
      <c r="L213" s="18">
        <f>I213*L214/100</f>
        <v>855483.77500000002</v>
      </c>
      <c r="M213" s="18">
        <f>J213*M214/100</f>
        <v>857189.73354000004</v>
      </c>
      <c r="N213" s="18">
        <f>K213*N214/100</f>
        <v>860606.53113399993</v>
      </c>
      <c r="O213" s="18">
        <f t="shared" ref="O213:W213" si="121">L213*O214/100</f>
        <v>857194.74255000008</v>
      </c>
      <c r="P213" s="18">
        <f t="shared" si="121"/>
        <v>859761.3027406201</v>
      </c>
      <c r="Q213" s="18">
        <f t="shared" si="121"/>
        <v>864909.56378966989</v>
      </c>
      <c r="R213" s="18">
        <f t="shared" si="121"/>
        <v>858051.93729255011</v>
      </c>
      <c r="S213" s="18">
        <f t="shared" si="121"/>
        <v>861480.82534610142</v>
      </c>
      <c r="T213" s="18">
        <f t="shared" si="121"/>
        <v>868369.20204482868</v>
      </c>
      <c r="U213" s="18">
        <f t="shared" si="121"/>
        <v>858051.93729255011</v>
      </c>
      <c r="V213" s="18">
        <f t="shared" si="121"/>
        <v>862342.3061714475</v>
      </c>
      <c r="W213" s="18">
        <f t="shared" si="121"/>
        <v>870974.30965096306</v>
      </c>
    </row>
    <row r="214" spans="1:23" ht="16.5" x14ac:dyDescent="0.25">
      <c r="A214" s="97"/>
      <c r="B214" s="113" t="s">
        <v>31</v>
      </c>
      <c r="C214" s="28" t="s">
        <v>23</v>
      </c>
      <c r="D214" s="27">
        <v>98.5</v>
      </c>
      <c r="E214" s="28" t="s">
        <v>57</v>
      </c>
      <c r="F214" s="27" t="s">
        <v>57</v>
      </c>
      <c r="G214" s="18"/>
      <c r="H214" s="17">
        <v>100</v>
      </c>
      <c r="I214" s="18">
        <v>100.4</v>
      </c>
      <c r="J214" s="18">
        <v>100.5</v>
      </c>
      <c r="K214" s="18">
        <v>100.7</v>
      </c>
      <c r="L214" s="18">
        <v>100.3</v>
      </c>
      <c r="M214" s="18">
        <v>100.4</v>
      </c>
      <c r="N214" s="18">
        <v>100.6</v>
      </c>
      <c r="O214" s="18">
        <v>100.2</v>
      </c>
      <c r="P214" s="18">
        <v>100.3</v>
      </c>
      <c r="Q214" s="18">
        <v>100.5</v>
      </c>
      <c r="R214" s="18">
        <v>100.1</v>
      </c>
      <c r="S214" s="18">
        <v>100.2</v>
      </c>
      <c r="T214" s="18">
        <v>100.4</v>
      </c>
      <c r="U214" s="18">
        <v>100</v>
      </c>
      <c r="V214" s="18">
        <v>100.1</v>
      </c>
      <c r="W214" s="18">
        <v>100.3</v>
      </c>
    </row>
    <row r="215" spans="1:23" s="25" customFormat="1" ht="16.5" x14ac:dyDescent="0.25">
      <c r="A215" s="97"/>
      <c r="B215" s="29" t="s">
        <v>28</v>
      </c>
      <c r="C215" s="18" t="s">
        <v>21</v>
      </c>
      <c r="D215" s="24">
        <v>659861</v>
      </c>
      <c r="E215" s="18">
        <v>101731</v>
      </c>
      <c r="F215" s="24">
        <v>730873</v>
      </c>
      <c r="G215" s="18">
        <v>849527</v>
      </c>
      <c r="H215" s="17">
        <f>G215*H214*H219/10000</f>
        <v>894551.93099999998</v>
      </c>
      <c r="I215" s="18">
        <f>H215*I214*I219/10000</f>
        <v>936749.73468913196</v>
      </c>
      <c r="J215" s="18">
        <f>H215*J214*J219/10000</f>
        <v>936783.72766250989</v>
      </c>
      <c r="K215" s="18">
        <f t="shared" ref="K215:W215" si="122">H215*K214*K219/10000</f>
        <v>937747.16009219701</v>
      </c>
      <c r="L215" s="18">
        <f t="shared" si="122"/>
        <v>978081.94323282037</v>
      </c>
      <c r="M215" s="18">
        <f t="shared" si="122"/>
        <v>978152.09707608644</v>
      </c>
      <c r="N215" s="18">
        <f t="shared" si="122"/>
        <v>980165.21513180737</v>
      </c>
      <c r="O215" s="18">
        <f t="shared" si="122"/>
        <v>1020219.6695111766</v>
      </c>
      <c r="P215" s="18">
        <f t="shared" si="122"/>
        <v>1020330.0155020073</v>
      </c>
      <c r="Q215" s="18">
        <f t="shared" si="122"/>
        <v>1023483.6168145577</v>
      </c>
      <c r="R215" s="18">
        <f t="shared" si="122"/>
        <v>1063110.724637096</v>
      </c>
      <c r="S215" s="18">
        <f t="shared" si="122"/>
        <v>1063265.5025543317</v>
      </c>
      <c r="T215" s="18">
        <f t="shared" si="122"/>
        <v>1067653.0757818068</v>
      </c>
      <c r="U215" s="18">
        <f t="shared" si="122"/>
        <v>1106698.264347217</v>
      </c>
      <c r="V215" s="18">
        <f t="shared" si="122"/>
        <v>1106901.9187791613</v>
      </c>
      <c r="W215" s="18">
        <f t="shared" si="122"/>
        <v>1112619.4203745092</v>
      </c>
    </row>
    <row r="216" spans="1:23" s="25" customFormat="1" ht="33.75" customHeight="1" x14ac:dyDescent="0.25">
      <c r="A216" s="97">
        <v>18</v>
      </c>
      <c r="B216" s="23" t="s">
        <v>63</v>
      </c>
      <c r="C216" s="18" t="s">
        <v>21</v>
      </c>
      <c r="D216" s="24">
        <v>270479</v>
      </c>
      <c r="E216" s="18">
        <v>240369</v>
      </c>
      <c r="F216" s="24">
        <v>236763</v>
      </c>
      <c r="G216" s="18">
        <v>244564</v>
      </c>
      <c r="H216" s="17">
        <f>G216*H217/100</f>
        <v>244564</v>
      </c>
      <c r="I216" s="18">
        <f>H216*I217/100</f>
        <v>244808.56399999998</v>
      </c>
      <c r="J216" s="18">
        <f>H216*J217/100</f>
        <v>245297.69199999998</v>
      </c>
      <c r="K216" s="18">
        <f>H216*K217/100</f>
        <v>245786.82</v>
      </c>
      <c r="L216" s="18">
        <f>I216*L217/100</f>
        <v>245298.181128</v>
      </c>
      <c r="M216" s="18">
        <f>J216*M217/100</f>
        <v>246278.88276799998</v>
      </c>
      <c r="N216" s="18">
        <f>K216*N217/100</f>
        <v>247261.54092</v>
      </c>
      <c r="O216" s="18">
        <f t="shared" ref="O216:W216" si="123">L216*O217/100</f>
        <v>246034.07567138399</v>
      </c>
      <c r="P216" s="18">
        <f t="shared" si="123"/>
        <v>247510.27718183998</v>
      </c>
      <c r="Q216" s="18">
        <f t="shared" si="123"/>
        <v>249239.63324736001</v>
      </c>
      <c r="R216" s="18">
        <f t="shared" si="123"/>
        <v>247264.2460497409</v>
      </c>
      <c r="S216" s="18">
        <f t="shared" si="123"/>
        <v>249490.35939929471</v>
      </c>
      <c r="T216" s="18">
        <f t="shared" si="123"/>
        <v>251732.02957983359</v>
      </c>
      <c r="U216" s="18">
        <f t="shared" si="123"/>
        <v>249242.3600181388</v>
      </c>
      <c r="V216" s="18">
        <f t="shared" si="123"/>
        <v>251735.77263388838</v>
      </c>
      <c r="W216" s="18">
        <f t="shared" si="123"/>
        <v>254249.34987563192</v>
      </c>
    </row>
    <row r="217" spans="1:23" ht="16.5" x14ac:dyDescent="0.25">
      <c r="A217" s="97"/>
      <c r="B217" s="113" t="s">
        <v>31</v>
      </c>
      <c r="C217" s="28" t="s">
        <v>23</v>
      </c>
      <c r="D217" s="95">
        <v>97</v>
      </c>
      <c r="E217" s="94">
        <v>88.9</v>
      </c>
      <c r="F217" s="95">
        <v>98.5</v>
      </c>
      <c r="G217" s="18">
        <v>101.7</v>
      </c>
      <c r="H217" s="17">
        <v>100</v>
      </c>
      <c r="I217" s="18">
        <v>100.1</v>
      </c>
      <c r="J217" s="18">
        <v>100.3</v>
      </c>
      <c r="K217" s="18">
        <v>100.5</v>
      </c>
      <c r="L217" s="18">
        <v>100.2</v>
      </c>
      <c r="M217" s="18">
        <v>100.4</v>
      </c>
      <c r="N217" s="18">
        <v>100.6</v>
      </c>
      <c r="O217" s="18">
        <v>100.3</v>
      </c>
      <c r="P217" s="18">
        <v>100.5</v>
      </c>
      <c r="Q217" s="18">
        <v>100.8</v>
      </c>
      <c r="R217" s="18">
        <v>100.5</v>
      </c>
      <c r="S217" s="18">
        <v>100.8</v>
      </c>
      <c r="T217" s="18">
        <v>101</v>
      </c>
      <c r="U217" s="18">
        <v>100.8</v>
      </c>
      <c r="V217" s="18">
        <v>100.9</v>
      </c>
      <c r="W217" s="18">
        <v>101</v>
      </c>
    </row>
    <row r="218" spans="1:23" s="25" customFormat="1" ht="16.5" x14ac:dyDescent="0.25">
      <c r="A218" s="97"/>
      <c r="B218" s="29" t="s">
        <v>28</v>
      </c>
      <c r="C218" s="18" t="s">
        <v>21</v>
      </c>
      <c r="D218" s="24">
        <v>270479</v>
      </c>
      <c r="E218" s="18">
        <v>240369</v>
      </c>
      <c r="F218" s="24">
        <v>248128</v>
      </c>
      <c r="G218" s="18">
        <v>244564</v>
      </c>
      <c r="H218" s="17">
        <f>G218*H217*H219/10000</f>
        <v>257525.89199999999</v>
      </c>
      <c r="I218" s="18">
        <f>H218*I219*I217/10000</f>
        <v>268868.10486135597</v>
      </c>
      <c r="J218" s="18">
        <f>H218*J219*J217/10000</f>
        <v>269147.00540239201</v>
      </c>
      <c r="K218" s="18">
        <f>H218*K219*K217/10000</f>
        <v>269424.87583985995</v>
      </c>
      <c r="L218" s="18">
        <f>I218*L219*L217/10000</f>
        <v>280451.48055499292</v>
      </c>
      <c r="M218" s="18">
        <f>J218*M219*M217/10000</f>
        <v>281032.53716096166</v>
      </c>
      <c r="N218" s="18">
        <f>K218*N219*N217/10000</f>
        <v>281612.04067360016</v>
      </c>
      <c r="O218" s="18">
        <f t="shared" ref="O218:W218" si="124">L218*O219*O217/10000</f>
        <v>292825.84123152087</v>
      </c>
      <c r="P218" s="18">
        <f t="shared" si="124"/>
        <v>293735.20784063719</v>
      </c>
      <c r="Q218" s="18">
        <f t="shared" si="124"/>
        <v>294935.66954194958</v>
      </c>
      <c r="R218" s="18">
        <f t="shared" si="124"/>
        <v>306355.85922562325</v>
      </c>
      <c r="S218" s="18">
        <f t="shared" si="124"/>
        <v>307928.49308349675</v>
      </c>
      <c r="T218" s="18">
        <f t="shared" si="124"/>
        <v>309502.54226062645</v>
      </c>
      <c r="U218" s="18">
        <f t="shared" si="124"/>
        <v>321467.78104950476</v>
      </c>
      <c r="V218" s="18">
        <f t="shared" si="124"/>
        <v>323127.84350209817</v>
      </c>
      <c r="W218" s="18">
        <f t="shared" si="124"/>
        <v>324788.87282287882</v>
      </c>
    </row>
    <row r="219" spans="1:23" s="63" customFormat="1" ht="25.5" hidden="1" x14ac:dyDescent="0.2">
      <c r="A219" s="61"/>
      <c r="B219" s="68" t="s">
        <v>77</v>
      </c>
      <c r="C219" s="32"/>
      <c r="D219" s="33"/>
      <c r="E219" s="32">
        <v>105.4</v>
      </c>
      <c r="F219" s="33">
        <v>104.8</v>
      </c>
      <c r="G219" s="34">
        <v>104.8</v>
      </c>
      <c r="H219" s="17">
        <v>105.3</v>
      </c>
      <c r="I219" s="34">
        <v>104.3</v>
      </c>
      <c r="J219" s="34">
        <v>104.2</v>
      </c>
      <c r="K219" s="34">
        <v>104.1</v>
      </c>
      <c r="L219" s="34">
        <v>104.1</v>
      </c>
      <c r="M219" s="34">
        <v>104</v>
      </c>
      <c r="N219" s="34">
        <v>103.9</v>
      </c>
      <c r="O219" s="34">
        <v>104.1</v>
      </c>
      <c r="P219" s="34">
        <v>104</v>
      </c>
      <c r="Q219" s="34">
        <v>103.9</v>
      </c>
      <c r="R219" s="34">
        <v>104.1</v>
      </c>
      <c r="S219" s="34">
        <v>104</v>
      </c>
      <c r="T219" s="34">
        <v>103.9</v>
      </c>
      <c r="U219" s="34">
        <v>104.1</v>
      </c>
      <c r="V219" s="34">
        <v>104</v>
      </c>
      <c r="W219" s="34">
        <v>103.9</v>
      </c>
    </row>
    <row r="220" spans="1:23" s="25" customFormat="1" ht="96.75" customHeight="1" x14ac:dyDescent="0.25">
      <c r="A220" s="12"/>
      <c r="B220" s="19" t="s">
        <v>65</v>
      </c>
      <c r="C220" s="18" t="s">
        <v>21</v>
      </c>
      <c r="D220" s="24">
        <f>D224</f>
        <v>193557</v>
      </c>
      <c r="E220" s="18">
        <f>E224</f>
        <v>214478</v>
      </c>
      <c r="F220" s="24">
        <v>214478</v>
      </c>
      <c r="G220" s="18">
        <f t="shared" ref="G220:W222" si="125">G224</f>
        <v>236426</v>
      </c>
      <c r="H220" s="17">
        <f t="shared" si="125"/>
        <v>230751.77599999998</v>
      </c>
      <c r="I220" s="18">
        <f t="shared" si="125"/>
        <v>226136.74047999998</v>
      </c>
      <c r="J220" s="18">
        <f t="shared" si="125"/>
        <v>231905.53487999999</v>
      </c>
      <c r="K220" s="18">
        <f t="shared" si="125"/>
        <v>233059.29375999997</v>
      </c>
      <c r="L220" s="18">
        <f t="shared" si="125"/>
        <v>220483.32196799997</v>
      </c>
      <c r="M220" s="18">
        <f t="shared" si="125"/>
        <v>233065.06255440001</v>
      </c>
      <c r="N220" s="18">
        <f t="shared" si="125"/>
        <v>235389.88669759996</v>
      </c>
      <c r="O220" s="18">
        <f t="shared" si="125"/>
        <v>213868.82230895996</v>
      </c>
      <c r="P220" s="18">
        <f t="shared" si="125"/>
        <v>234230.38786717202</v>
      </c>
      <c r="Q220" s="18">
        <f t="shared" si="125"/>
        <v>237743.78556457593</v>
      </c>
      <c r="R220" s="18">
        <f t="shared" si="125"/>
        <v>207025.01999507323</v>
      </c>
      <c r="S220" s="18">
        <f t="shared" si="125"/>
        <v>235401.53980650788</v>
      </c>
      <c r="T220" s="18">
        <f t="shared" si="125"/>
        <v>240121.22342022171</v>
      </c>
      <c r="U220" s="18">
        <f t="shared" si="125"/>
        <v>199986.16931524072</v>
      </c>
      <c r="V220" s="18">
        <f t="shared" si="125"/>
        <v>236578.54750554039</v>
      </c>
      <c r="W220" s="18">
        <f t="shared" si="125"/>
        <v>242522.4356544239</v>
      </c>
    </row>
    <row r="221" spans="1:23" ht="16.5" x14ac:dyDescent="0.25">
      <c r="B221" s="20" t="s">
        <v>31</v>
      </c>
      <c r="C221" s="94" t="s">
        <v>23</v>
      </c>
      <c r="D221" s="95">
        <v>96</v>
      </c>
      <c r="E221" s="94">
        <v>95.1</v>
      </c>
      <c r="F221" s="95">
        <v>100</v>
      </c>
      <c r="G221" s="18">
        <f t="shared" si="125"/>
        <v>100.7</v>
      </c>
      <c r="H221" s="17">
        <f t="shared" si="125"/>
        <v>97.6</v>
      </c>
      <c r="I221" s="18">
        <f t="shared" si="125"/>
        <v>98</v>
      </c>
      <c r="J221" s="18">
        <f t="shared" si="125"/>
        <v>100.5</v>
      </c>
      <c r="K221" s="18">
        <f t="shared" si="125"/>
        <v>101</v>
      </c>
      <c r="L221" s="18">
        <f t="shared" si="125"/>
        <v>97.5</v>
      </c>
      <c r="M221" s="18">
        <f t="shared" si="125"/>
        <v>100.5</v>
      </c>
      <c r="N221" s="18">
        <f t="shared" si="125"/>
        <v>101</v>
      </c>
      <c r="O221" s="18">
        <f t="shared" si="125"/>
        <v>97</v>
      </c>
      <c r="P221" s="18">
        <f t="shared" si="125"/>
        <v>100.5</v>
      </c>
      <c r="Q221" s="18">
        <f t="shared" si="125"/>
        <v>101</v>
      </c>
      <c r="R221" s="18">
        <f t="shared" si="125"/>
        <v>96.8</v>
      </c>
      <c r="S221" s="18">
        <f t="shared" si="125"/>
        <v>100.5</v>
      </c>
      <c r="T221" s="18">
        <f t="shared" si="125"/>
        <v>101</v>
      </c>
      <c r="U221" s="18">
        <f t="shared" si="125"/>
        <v>96.6</v>
      </c>
      <c r="V221" s="18">
        <f t="shared" si="125"/>
        <v>100.5</v>
      </c>
      <c r="W221" s="18">
        <f t="shared" si="125"/>
        <v>101</v>
      </c>
    </row>
    <row r="222" spans="1:23" s="25" customFormat="1" ht="16.5" x14ac:dyDescent="0.25">
      <c r="A222" s="12"/>
      <c r="B222" s="23" t="s">
        <v>28</v>
      </c>
      <c r="C222" s="18" t="s">
        <v>21</v>
      </c>
      <c r="D222" s="24">
        <f>D226</f>
        <v>193557</v>
      </c>
      <c r="E222" s="18">
        <f>E226</f>
        <v>214478</v>
      </c>
      <c r="F222" s="24">
        <v>226703</v>
      </c>
      <c r="G222" s="18">
        <f t="shared" si="125"/>
        <v>236426</v>
      </c>
      <c r="H222" s="17">
        <f t="shared" si="125"/>
        <v>241366.35769599996</v>
      </c>
      <c r="I222" s="18">
        <f t="shared" si="125"/>
        <v>246473.66982484731</v>
      </c>
      <c r="J222" s="18">
        <f t="shared" si="125"/>
        <v>252518.69025334364</v>
      </c>
      <c r="K222" s="18">
        <f t="shared" si="125"/>
        <v>253531.22212387834</v>
      </c>
      <c r="L222" s="18">
        <f t="shared" si="125"/>
        <v>250164.61303047437</v>
      </c>
      <c r="M222" s="18">
        <f t="shared" si="125"/>
        <v>263932.53505279479</v>
      </c>
      <c r="N222" s="18">
        <f t="shared" si="125"/>
        <v>266053.12918457668</v>
      </c>
      <c r="O222" s="18">
        <f t="shared" si="125"/>
        <v>252608.72129978208</v>
      </c>
      <c r="P222" s="18">
        <f t="shared" si="125"/>
        <v>275862.28563718108</v>
      </c>
      <c r="Q222" s="18">
        <f t="shared" si="125"/>
        <v>279193.49323500297</v>
      </c>
      <c r="R222" s="18">
        <f t="shared" si="125"/>
        <v>254550.77714913478</v>
      </c>
      <c r="S222" s="18">
        <f t="shared" si="125"/>
        <v>288331.26094798162</v>
      </c>
      <c r="T222" s="18">
        <f t="shared" si="125"/>
        <v>292982.85986587976</v>
      </c>
      <c r="U222" s="18">
        <f t="shared" si="125"/>
        <v>255977.78880583282</v>
      </c>
      <c r="V222" s="18">
        <f t="shared" si="125"/>
        <v>301363.83394283045</v>
      </c>
      <c r="W222" s="18">
        <f t="shared" si="125"/>
        <v>307453.28331465559</v>
      </c>
    </row>
    <row r="223" spans="1:23" ht="16.5" x14ac:dyDescent="0.25">
      <c r="B223" s="22" t="s">
        <v>29</v>
      </c>
      <c r="C223" s="94"/>
      <c r="D223" s="55"/>
      <c r="E223" s="56"/>
      <c r="F223" s="55"/>
      <c r="G223" s="18"/>
      <c r="H223" s="17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s="25" customFormat="1" ht="31.5" x14ac:dyDescent="0.25">
      <c r="A224" s="97">
        <v>19</v>
      </c>
      <c r="B224" s="23" t="s">
        <v>66</v>
      </c>
      <c r="C224" s="18" t="s">
        <v>21</v>
      </c>
      <c r="D224" s="24">
        <v>193557</v>
      </c>
      <c r="E224" s="18">
        <v>214478</v>
      </c>
      <c r="F224" s="24">
        <v>214478</v>
      </c>
      <c r="G224" s="18">
        <v>236426</v>
      </c>
      <c r="H224" s="17">
        <f>G224*H225/100</f>
        <v>230751.77599999998</v>
      </c>
      <c r="I224" s="18">
        <f>H224*I225/100</f>
        <v>226136.74047999998</v>
      </c>
      <c r="J224" s="18">
        <f>H224*J225/100</f>
        <v>231905.53487999999</v>
      </c>
      <c r="K224" s="18">
        <f t="shared" ref="K224:W224" si="126">H224*K225/100</f>
        <v>233059.29375999997</v>
      </c>
      <c r="L224" s="18">
        <f t="shared" si="126"/>
        <v>220483.32196799997</v>
      </c>
      <c r="M224" s="18">
        <f t="shared" si="126"/>
        <v>233065.06255440001</v>
      </c>
      <c r="N224" s="18">
        <f t="shared" si="126"/>
        <v>235389.88669759996</v>
      </c>
      <c r="O224" s="18">
        <f t="shared" si="126"/>
        <v>213868.82230895996</v>
      </c>
      <c r="P224" s="18">
        <f t="shared" si="126"/>
        <v>234230.38786717202</v>
      </c>
      <c r="Q224" s="18">
        <f t="shared" si="126"/>
        <v>237743.78556457593</v>
      </c>
      <c r="R224" s="18">
        <f t="shared" si="126"/>
        <v>207025.01999507323</v>
      </c>
      <c r="S224" s="18">
        <f t="shared" si="126"/>
        <v>235401.53980650788</v>
      </c>
      <c r="T224" s="18">
        <f t="shared" si="126"/>
        <v>240121.22342022171</v>
      </c>
      <c r="U224" s="18">
        <f t="shared" si="126"/>
        <v>199986.16931524072</v>
      </c>
      <c r="V224" s="18">
        <f t="shared" si="126"/>
        <v>236578.54750554039</v>
      </c>
      <c r="W224" s="18">
        <f t="shared" si="126"/>
        <v>242522.4356544239</v>
      </c>
    </row>
    <row r="225" spans="1:23" ht="16.5" x14ac:dyDescent="0.25">
      <c r="A225" s="97"/>
      <c r="B225" s="113" t="s">
        <v>31</v>
      </c>
      <c r="C225" s="28" t="s">
        <v>23</v>
      </c>
      <c r="D225" s="41">
        <v>96</v>
      </c>
      <c r="E225" s="40">
        <v>95.1</v>
      </c>
      <c r="F225" s="41">
        <v>100</v>
      </c>
      <c r="G225" s="18">
        <v>100.7</v>
      </c>
      <c r="H225" s="17">
        <v>97.6</v>
      </c>
      <c r="I225" s="18">
        <v>98</v>
      </c>
      <c r="J225" s="18">
        <v>100.5</v>
      </c>
      <c r="K225" s="18">
        <v>101</v>
      </c>
      <c r="L225" s="18">
        <v>97.5</v>
      </c>
      <c r="M225" s="18">
        <v>100.5</v>
      </c>
      <c r="N225" s="18">
        <v>101</v>
      </c>
      <c r="O225" s="18">
        <v>97</v>
      </c>
      <c r="P225" s="18">
        <v>100.5</v>
      </c>
      <c r="Q225" s="18">
        <v>101</v>
      </c>
      <c r="R225" s="18">
        <v>96.8</v>
      </c>
      <c r="S225" s="18">
        <v>100.5</v>
      </c>
      <c r="T225" s="18">
        <v>101</v>
      </c>
      <c r="U225" s="18">
        <v>96.6</v>
      </c>
      <c r="V225" s="18">
        <v>100.5</v>
      </c>
      <c r="W225" s="18">
        <v>101</v>
      </c>
    </row>
    <row r="226" spans="1:23" s="25" customFormat="1" ht="16.5" x14ac:dyDescent="0.25">
      <c r="A226" s="97"/>
      <c r="B226" s="29" t="s">
        <v>28</v>
      </c>
      <c r="C226" s="18" t="s">
        <v>21</v>
      </c>
      <c r="D226" s="24">
        <v>193557</v>
      </c>
      <c r="E226" s="18">
        <v>214478</v>
      </c>
      <c r="F226" s="24">
        <v>226703</v>
      </c>
      <c r="G226" s="18">
        <v>236426</v>
      </c>
      <c r="H226" s="17">
        <f>G226*H225*H227/10000</f>
        <v>241366.35769599996</v>
      </c>
      <c r="I226" s="18">
        <f>H226*I225*I227/10000</f>
        <v>246473.66982484731</v>
      </c>
      <c r="J226" s="18">
        <f>H226*J225*J227/10000</f>
        <v>252518.69025334364</v>
      </c>
      <c r="K226" s="18">
        <f t="shared" ref="K226:W226" si="127">H226*K227*K225/10000</f>
        <v>253531.22212387834</v>
      </c>
      <c r="L226" s="18">
        <f t="shared" si="127"/>
        <v>250164.61303047437</v>
      </c>
      <c r="M226" s="18">
        <f t="shared" si="127"/>
        <v>263932.53505279479</v>
      </c>
      <c r="N226" s="18">
        <f t="shared" si="127"/>
        <v>266053.12918457668</v>
      </c>
      <c r="O226" s="18">
        <f t="shared" si="127"/>
        <v>252608.72129978208</v>
      </c>
      <c r="P226" s="18">
        <f t="shared" si="127"/>
        <v>275862.28563718108</v>
      </c>
      <c r="Q226" s="18">
        <f t="shared" si="127"/>
        <v>279193.49323500297</v>
      </c>
      <c r="R226" s="18">
        <f t="shared" si="127"/>
        <v>254550.77714913478</v>
      </c>
      <c r="S226" s="18">
        <f t="shared" si="127"/>
        <v>288331.26094798162</v>
      </c>
      <c r="T226" s="18">
        <f t="shared" si="127"/>
        <v>292982.85986587976</v>
      </c>
      <c r="U226" s="18">
        <f t="shared" si="127"/>
        <v>255977.78880583282</v>
      </c>
      <c r="V226" s="18">
        <f t="shared" si="127"/>
        <v>301363.83394283045</v>
      </c>
      <c r="W226" s="18">
        <f t="shared" si="127"/>
        <v>307453.28331465559</v>
      </c>
    </row>
    <row r="227" spans="1:23" s="63" customFormat="1" ht="38.25" hidden="1" x14ac:dyDescent="0.2">
      <c r="A227" s="123"/>
      <c r="B227" s="69" t="s">
        <v>67</v>
      </c>
      <c r="C227" s="32"/>
      <c r="D227" s="33"/>
      <c r="E227" s="32">
        <v>106.2</v>
      </c>
      <c r="F227" s="33">
        <v>105.7</v>
      </c>
      <c r="G227" s="34">
        <v>105.7</v>
      </c>
      <c r="H227" s="17">
        <v>104.6</v>
      </c>
      <c r="I227" s="34">
        <v>104.2</v>
      </c>
      <c r="J227" s="34">
        <v>104.1</v>
      </c>
      <c r="K227" s="34">
        <v>104</v>
      </c>
      <c r="L227" s="34">
        <v>104.1</v>
      </c>
      <c r="M227" s="34">
        <v>104</v>
      </c>
      <c r="N227" s="34">
        <v>103.9</v>
      </c>
      <c r="O227" s="34">
        <v>104.1</v>
      </c>
      <c r="P227" s="34">
        <v>104</v>
      </c>
      <c r="Q227" s="34">
        <v>103.9</v>
      </c>
      <c r="R227" s="34">
        <v>104.1</v>
      </c>
      <c r="S227" s="34">
        <v>104</v>
      </c>
      <c r="T227" s="34">
        <v>103.9</v>
      </c>
      <c r="U227" s="34">
        <v>104.1</v>
      </c>
      <c r="V227" s="34">
        <v>104</v>
      </c>
      <c r="W227" s="34">
        <v>103.9</v>
      </c>
    </row>
    <row r="228" spans="1:23" s="25" customFormat="1" ht="19.5" customHeight="1" x14ac:dyDescent="0.25">
      <c r="A228" s="97">
        <v>20</v>
      </c>
      <c r="B228" s="23" t="s">
        <v>78</v>
      </c>
      <c r="C228" s="18" t="s">
        <v>21</v>
      </c>
      <c r="D228" s="24"/>
      <c r="E228" s="18"/>
      <c r="F228" s="24">
        <v>2403256</v>
      </c>
      <c r="G228" s="18">
        <v>9375644</v>
      </c>
      <c r="H228" s="17">
        <v>9117026.5899999999</v>
      </c>
      <c r="I228" s="18">
        <v>9198152.3599999994</v>
      </c>
      <c r="J228" s="18">
        <v>9322115.4100000001</v>
      </c>
      <c r="K228" s="18">
        <v>9433663.6999999993</v>
      </c>
      <c r="L228" s="18">
        <v>9309071.7899999991</v>
      </c>
      <c r="M228" s="18">
        <v>9561208.8200000003</v>
      </c>
      <c r="N228" s="18">
        <v>9806587.1500000004</v>
      </c>
      <c r="O228" s="18">
        <v>9410156.3100000005</v>
      </c>
      <c r="P228" s="18">
        <v>9797300.6400000006</v>
      </c>
      <c r="Q228" s="18">
        <v>10205500.470000001</v>
      </c>
      <c r="R228" s="18">
        <v>9524550.0399999991</v>
      </c>
      <c r="S228" s="18">
        <v>10036481.82</v>
      </c>
      <c r="T228" s="18">
        <v>10570651.789999999</v>
      </c>
      <c r="U228" s="18">
        <v>9640363.2400000002</v>
      </c>
      <c r="V228" s="18">
        <v>10275085.720000001</v>
      </c>
      <c r="W228" s="18">
        <v>10938415.25</v>
      </c>
    </row>
    <row r="229" spans="1:23" s="57" customFormat="1" ht="19.5" customHeight="1" x14ac:dyDescent="0.25">
      <c r="A229" s="97"/>
      <c r="B229" s="26" t="s">
        <v>31</v>
      </c>
      <c r="C229" s="94" t="s">
        <v>23</v>
      </c>
      <c r="D229" s="95"/>
      <c r="E229" s="94"/>
      <c r="F229" s="95">
        <v>101</v>
      </c>
      <c r="G229" s="18">
        <v>96.8</v>
      </c>
      <c r="H229" s="17">
        <f>H228/G228*100</f>
        <v>97.241603776764563</v>
      </c>
      <c r="I229" s="17">
        <f>I228/H228*100</f>
        <v>100.88982706367209</v>
      </c>
      <c r="J229" s="18">
        <f>J228/H228*100</f>
        <v>102.24951433425622</v>
      </c>
      <c r="K229" s="18">
        <f>K228/H228*100</f>
        <v>103.47303045432929</v>
      </c>
      <c r="L229" s="18">
        <f>L228/I228*100</f>
        <v>101.2058881573038</v>
      </c>
      <c r="M229" s="18">
        <f t="shared" ref="M229:W229" si="128">M228/J228*100</f>
        <v>102.5647977898184</v>
      </c>
      <c r="N229" s="18">
        <f t="shared" si="128"/>
        <v>103.95311367735106</v>
      </c>
      <c r="O229" s="18">
        <f t="shared" si="128"/>
        <v>101.08587109735892</v>
      </c>
      <c r="P229" s="18">
        <f t="shared" si="128"/>
        <v>102.46926747908849</v>
      </c>
      <c r="Q229" s="18">
        <f t="shared" si="128"/>
        <v>104.0678098700219</v>
      </c>
      <c r="R229" s="18">
        <f t="shared" si="128"/>
        <v>101.21564112466903</v>
      </c>
      <c r="S229" s="18">
        <f t="shared" si="128"/>
        <v>102.44129672844254</v>
      </c>
      <c r="T229" s="18">
        <f t="shared" si="128"/>
        <v>103.57798543122303</v>
      </c>
      <c r="U229" s="18">
        <f t="shared" si="128"/>
        <v>101.21594405524274</v>
      </c>
      <c r="V229" s="18">
        <f t="shared" si="128"/>
        <v>102.37736593638347</v>
      </c>
      <c r="W229" s="18">
        <f t="shared" si="128"/>
        <v>103.47909918239773</v>
      </c>
    </row>
    <row r="230" spans="1:23" s="25" customFormat="1" ht="24" customHeight="1" x14ac:dyDescent="0.25">
      <c r="A230" s="97"/>
      <c r="B230" s="29" t="s">
        <v>28</v>
      </c>
      <c r="C230" s="18" t="s">
        <v>21</v>
      </c>
      <c r="D230" s="24"/>
      <c r="E230" s="18"/>
      <c r="F230" s="24">
        <v>2501789</v>
      </c>
      <c r="G230" s="18">
        <v>9375644</v>
      </c>
      <c r="H230" s="17">
        <v>9190981.0700000003</v>
      </c>
      <c r="I230" s="18">
        <v>9565838.5299999993</v>
      </c>
      <c r="J230" s="18">
        <v>9728993.8000000007</v>
      </c>
      <c r="K230" s="18">
        <v>9927072.8900000006</v>
      </c>
      <c r="L230" s="18">
        <v>10078842.6</v>
      </c>
      <c r="M230" s="18">
        <v>10541072.23</v>
      </c>
      <c r="N230" s="18">
        <v>10856508.77</v>
      </c>
      <c r="O230" s="18">
        <v>10627922.029999999</v>
      </c>
      <c r="P230" s="18">
        <v>11289159.02</v>
      </c>
      <c r="Q230" s="18">
        <v>11880470.140000001</v>
      </c>
      <c r="R230" s="18">
        <v>11048039.65</v>
      </c>
      <c r="S230" s="18">
        <v>11984862.15</v>
      </c>
      <c r="T230" s="18">
        <v>12844979.960000001</v>
      </c>
      <c r="U230" s="18">
        <v>11492000.779999999</v>
      </c>
      <c r="V230" s="18">
        <v>12725617.18</v>
      </c>
      <c r="W230" s="18">
        <v>13899825.220000001</v>
      </c>
    </row>
    <row r="231" spans="1:23" s="74" customFormat="1" ht="24" hidden="1" customHeight="1" x14ac:dyDescent="0.25">
      <c r="A231" s="70"/>
      <c r="B231" s="69" t="s">
        <v>38</v>
      </c>
      <c r="C231" s="124"/>
      <c r="D231" s="125"/>
      <c r="E231" s="124"/>
      <c r="F231" s="125">
        <v>103.2</v>
      </c>
      <c r="G231" s="126"/>
      <c r="H231" s="127">
        <v>100.7</v>
      </c>
      <c r="I231" s="126">
        <v>100.4</v>
      </c>
      <c r="J231" s="126">
        <v>100.2</v>
      </c>
      <c r="K231" s="126">
        <v>100.1</v>
      </c>
      <c r="L231" s="126">
        <v>100.8</v>
      </c>
      <c r="M231" s="126">
        <v>100.7</v>
      </c>
      <c r="N231" s="126">
        <v>100.5</v>
      </c>
      <c r="O231" s="126">
        <v>101</v>
      </c>
      <c r="P231" s="126">
        <v>100.8</v>
      </c>
      <c r="Q231" s="126">
        <v>100.6</v>
      </c>
      <c r="R231" s="126">
        <v>103</v>
      </c>
      <c r="S231" s="126">
        <v>102.4</v>
      </c>
      <c r="T231" s="126">
        <v>102.1</v>
      </c>
      <c r="U231" s="126">
        <v>102.3</v>
      </c>
      <c r="V231" s="126">
        <v>102</v>
      </c>
      <c r="W231" s="126">
        <v>101.8</v>
      </c>
    </row>
    <row r="232" spans="1:23" ht="24" customHeight="1" x14ac:dyDescent="0.25">
      <c r="B232" s="75"/>
    </row>
    <row r="233" spans="1:23" s="89" customFormat="1" ht="22.5" x14ac:dyDescent="0.35">
      <c r="A233" s="85"/>
      <c r="B233" s="86" t="s">
        <v>83</v>
      </c>
      <c r="C233" s="87"/>
      <c r="D233" s="128"/>
      <c r="E233" s="128"/>
      <c r="F233" s="128"/>
      <c r="G233" s="87"/>
      <c r="H233" s="87"/>
      <c r="I233" s="87"/>
      <c r="J233" s="87"/>
      <c r="K233" s="87"/>
      <c r="L233" s="87"/>
      <c r="M233" s="87"/>
      <c r="N233" s="87"/>
      <c r="O233" s="87"/>
      <c r="P233" s="88"/>
      <c r="Q233" s="88"/>
      <c r="R233" s="87"/>
      <c r="S233" s="106"/>
      <c r="T233" s="106"/>
      <c r="U233" s="87"/>
      <c r="V233" s="106" t="s">
        <v>84</v>
      </c>
      <c r="W233" s="106"/>
    </row>
    <row r="234" spans="1:23" s="79" customFormat="1" ht="32.25" customHeight="1" x14ac:dyDescent="0.3">
      <c r="A234" s="78"/>
      <c r="B234" s="77"/>
      <c r="D234" s="80"/>
      <c r="F234" s="80"/>
      <c r="H234" s="81"/>
      <c r="P234" s="104"/>
      <c r="Q234" s="104"/>
      <c r="S234" s="104"/>
      <c r="T234" s="104"/>
      <c r="V234" s="104"/>
      <c r="W234" s="104"/>
    </row>
    <row r="235" spans="1:23" hidden="1" x14ac:dyDescent="0.25">
      <c r="B235" s="82"/>
    </row>
    <row r="236" spans="1:23" hidden="1" x14ac:dyDescent="0.25">
      <c r="B236" s="129" t="s">
        <v>79</v>
      </c>
      <c r="G236" s="130">
        <v>32897245.699999999</v>
      </c>
      <c r="H236" s="130">
        <v>32897245.699999999</v>
      </c>
      <c r="I236" s="130">
        <v>33249246.23</v>
      </c>
      <c r="J236" s="130">
        <v>33765732.990000002</v>
      </c>
      <c r="K236" s="130">
        <v>34239453.32</v>
      </c>
      <c r="L236" s="130">
        <v>33728035.369999997</v>
      </c>
      <c r="M236" s="130">
        <v>34785458.119999997</v>
      </c>
      <c r="N236" s="130">
        <v>35824740.009999998</v>
      </c>
      <c r="O236" s="130">
        <v>34159754.229999997</v>
      </c>
      <c r="P236" s="130">
        <v>35790757.859999999</v>
      </c>
      <c r="Q236" s="130">
        <v>37519250.219999999</v>
      </c>
      <c r="R236" s="130">
        <v>34655070.659999996</v>
      </c>
      <c r="S236" s="130">
        <v>36807215.390000001</v>
      </c>
      <c r="T236" s="130">
        <v>39068795.25</v>
      </c>
      <c r="U236" s="130">
        <v>35157569.189999998</v>
      </c>
      <c r="V236" s="130">
        <v>37823094.530000001</v>
      </c>
      <c r="W236" s="130">
        <v>40635453.939999998</v>
      </c>
    </row>
    <row r="237" spans="1:23" hidden="1" x14ac:dyDescent="0.25">
      <c r="B237" s="83" t="s">
        <v>80</v>
      </c>
      <c r="G237" s="25">
        <f>G236-G121</f>
        <v>7648522.6999999993</v>
      </c>
      <c r="H237" s="25">
        <f t="shared" ref="H237:W237" si="129">H236-H121</f>
        <v>7648522.6999999993</v>
      </c>
      <c r="I237" s="25">
        <f t="shared" si="129"/>
        <v>7729648.4699999988</v>
      </c>
      <c r="J237" s="25">
        <f t="shared" si="129"/>
        <v>7850674.5100000016</v>
      </c>
      <c r="K237" s="25">
        <f t="shared" si="129"/>
        <v>7960754.3000000007</v>
      </c>
      <c r="L237" s="25">
        <f t="shared" si="129"/>
        <v>7840567.8999999985</v>
      </c>
      <c r="M237" s="25">
        <f t="shared" si="129"/>
        <v>8086825.0399999991</v>
      </c>
      <c r="N237" s="25">
        <f t="shared" si="129"/>
        <v>8329259.0199999996</v>
      </c>
      <c r="O237" s="25">
        <f t="shared" si="129"/>
        <v>7941652.4199999981</v>
      </c>
      <c r="P237" s="25">
        <f t="shared" si="129"/>
        <v>8319968.0999999978</v>
      </c>
      <c r="Q237" s="25">
        <f t="shared" si="129"/>
        <v>8723740.3499999978</v>
      </c>
      <c r="R237" s="25">
        <f t="shared" si="129"/>
        <v>8056046.1499999948</v>
      </c>
      <c r="S237" s="25">
        <f t="shared" si="129"/>
        <v>8556194.6099999994</v>
      </c>
      <c r="T237" s="25">
        <f t="shared" si="129"/>
        <v>9084446.3900000006</v>
      </c>
      <c r="U237" s="25">
        <f t="shared" si="129"/>
        <v>8171859.3499999978</v>
      </c>
      <c r="V237" s="25">
        <f t="shared" si="129"/>
        <v>8791837.9299999997</v>
      </c>
      <c r="W237" s="25">
        <f t="shared" si="129"/>
        <v>9447751.2399999984</v>
      </c>
    </row>
    <row r="238" spans="1:23" hidden="1" x14ac:dyDescent="0.25">
      <c r="B238" s="83"/>
    </row>
    <row r="239" spans="1:23" hidden="1" x14ac:dyDescent="0.25">
      <c r="B239" s="83"/>
    </row>
    <row r="240" spans="1:23" hidden="1" x14ac:dyDescent="0.25">
      <c r="B240" s="129" t="s">
        <v>28</v>
      </c>
      <c r="G240" s="25">
        <v>32897245.699999999</v>
      </c>
      <c r="H240" s="84">
        <v>33917060.32</v>
      </c>
      <c r="I240" s="25">
        <v>35593173.600000001</v>
      </c>
      <c r="J240" s="25">
        <v>36051664.420000002</v>
      </c>
      <c r="K240" s="25">
        <v>36578532.039999999</v>
      </c>
      <c r="L240" s="25">
        <v>37572154.060000002</v>
      </c>
      <c r="M240" s="25">
        <v>38693782.759999998</v>
      </c>
      <c r="N240" s="25">
        <v>39752670.740000002</v>
      </c>
      <c r="O240" s="25">
        <v>39621076.329999998</v>
      </c>
      <c r="P240" s="25">
        <v>41408925.490000002</v>
      </c>
      <c r="Q240" s="25">
        <v>43284695.530000001</v>
      </c>
      <c r="R240" s="25">
        <v>41864223.57</v>
      </c>
      <c r="S240" s="25">
        <v>44357240.990000002</v>
      </c>
      <c r="T240" s="25">
        <v>46951342.090000004</v>
      </c>
      <c r="U240" s="25">
        <v>44234366.590000004</v>
      </c>
      <c r="V240" s="25">
        <v>47515476.539999999</v>
      </c>
      <c r="W240" s="25">
        <v>50928590.280000001</v>
      </c>
    </row>
    <row r="241" spans="2:23" hidden="1" x14ac:dyDescent="0.25">
      <c r="B241" s="83" t="s">
        <v>80</v>
      </c>
      <c r="G241" s="25">
        <f>G240-G123</f>
        <v>7648522.6999999993</v>
      </c>
      <c r="H241" s="25">
        <f t="shared" ref="H241:W241" si="130">H240-H123</f>
        <v>7712197.6499999985</v>
      </c>
      <c r="I241" s="25">
        <f t="shared" si="130"/>
        <v>8081139.9800000004</v>
      </c>
      <c r="J241" s="25">
        <f t="shared" si="130"/>
        <v>8244289.3400000036</v>
      </c>
      <c r="K241" s="25">
        <f t="shared" si="130"/>
        <v>8436431.0899999999</v>
      </c>
      <c r="L241" s="25">
        <f t="shared" si="130"/>
        <v>8582260.5000000037</v>
      </c>
      <c r="M241" s="25">
        <f t="shared" si="130"/>
        <v>9036993.7899999991</v>
      </c>
      <c r="N241" s="25">
        <f t="shared" si="130"/>
        <v>9347931.5600000024</v>
      </c>
      <c r="O241" s="25">
        <f t="shared" si="130"/>
        <v>9108802.799999997</v>
      </c>
      <c r="P241" s="25">
        <f t="shared" si="130"/>
        <v>9765471.9000000022</v>
      </c>
      <c r="Q241" s="25">
        <f t="shared" si="130"/>
        <v>10347651.490000002</v>
      </c>
      <c r="R241" s="25">
        <f t="shared" si="130"/>
        <v>9478641.9200000018</v>
      </c>
      <c r="S241" s="25">
        <f t="shared" si="130"/>
        <v>10412116.649999999</v>
      </c>
      <c r="T241" s="25">
        <f t="shared" si="130"/>
        <v>11237817.82</v>
      </c>
      <c r="U241" s="25">
        <f t="shared" si="130"/>
        <v>9883082.1300000027</v>
      </c>
      <c r="V241" s="25">
        <f t="shared" si="130"/>
        <v>11083033.18</v>
      </c>
      <c r="W241" s="25">
        <f t="shared" si="130"/>
        <v>12257032.399999999</v>
      </c>
    </row>
    <row r="242" spans="2:23" hidden="1" x14ac:dyDescent="0.25">
      <c r="B242" s="83"/>
    </row>
    <row r="243" spans="2:23" hidden="1" x14ac:dyDescent="0.25"/>
    <row r="244" spans="2:23" hidden="1" x14ac:dyDescent="0.25"/>
    <row r="245" spans="2:23" hidden="1" x14ac:dyDescent="0.25"/>
    <row r="246" spans="2:23" ht="19.5" x14ac:dyDescent="0.25"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</sheetData>
  <autoFilter ref="A7:W231"/>
  <mergeCells count="63">
    <mergeCell ref="A17:A19"/>
    <mergeCell ref="T1:W1"/>
    <mergeCell ref="B3:W3"/>
    <mergeCell ref="B5:B7"/>
    <mergeCell ref="C5:C7"/>
    <mergeCell ref="D5:D6"/>
    <mergeCell ref="E5:E6"/>
    <mergeCell ref="F5:F6"/>
    <mergeCell ref="G5:G6"/>
    <mergeCell ref="H5:H6"/>
    <mergeCell ref="I5:W5"/>
    <mergeCell ref="I6:K6"/>
    <mergeCell ref="L6:N6"/>
    <mergeCell ref="O6:Q6"/>
    <mergeCell ref="R6:T6"/>
    <mergeCell ref="U6:W6"/>
    <mergeCell ref="A72:A74"/>
    <mergeCell ref="A21:A23"/>
    <mergeCell ref="A24:A26"/>
    <mergeCell ref="A27:A29"/>
    <mergeCell ref="A30:A32"/>
    <mergeCell ref="A33:A35"/>
    <mergeCell ref="A44:A46"/>
    <mergeCell ref="A47:A49"/>
    <mergeCell ref="A50:A52"/>
    <mergeCell ref="A53:A55"/>
    <mergeCell ref="A61:A63"/>
    <mergeCell ref="A64:A66"/>
    <mergeCell ref="A139:A141"/>
    <mergeCell ref="A75:A77"/>
    <mergeCell ref="A78:A80"/>
    <mergeCell ref="A86:A88"/>
    <mergeCell ref="A89:A91"/>
    <mergeCell ref="A100:A102"/>
    <mergeCell ref="A103:A105"/>
    <mergeCell ref="A111:A113"/>
    <mergeCell ref="A115:A117"/>
    <mergeCell ref="A129:A131"/>
    <mergeCell ref="A133:A135"/>
    <mergeCell ref="A136:A138"/>
    <mergeCell ref="A199:A201"/>
    <mergeCell ref="A142:A144"/>
    <mergeCell ref="A145:A147"/>
    <mergeCell ref="A157:A159"/>
    <mergeCell ref="A160:A162"/>
    <mergeCell ref="A163:A165"/>
    <mergeCell ref="A166:A168"/>
    <mergeCell ref="A174:A176"/>
    <mergeCell ref="A177:A179"/>
    <mergeCell ref="A185:A187"/>
    <mergeCell ref="A188:A190"/>
    <mergeCell ref="A191:A193"/>
    <mergeCell ref="A202:A204"/>
    <mergeCell ref="A213:A215"/>
    <mergeCell ref="A216:A218"/>
    <mergeCell ref="A224:A226"/>
    <mergeCell ref="A228:A230"/>
    <mergeCell ref="V233:W233"/>
    <mergeCell ref="P234:Q234"/>
    <mergeCell ref="S234:T234"/>
    <mergeCell ref="V234:W234"/>
    <mergeCell ref="B246:O246"/>
    <mergeCell ref="S233:T233"/>
  </mergeCells>
  <pageMargins left="0.19685039370078741" right="0.19685039370078741" top="0.70866141732283472" bottom="0.27559055118110237" header="0.31496062992125984" footer="0.19685039370078741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26.11.2019</vt:lpstr>
      <vt:lpstr>'26.11.2019'!Заголовки_для_печати</vt:lpstr>
      <vt:lpstr>'26.11.2019'!Область_печати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Elvira-Ekonom</dc:creator>
  <cp:lastModifiedBy>Хамидуллина Гузель Ахатовна</cp:lastModifiedBy>
  <cp:lastPrinted>2019-11-26T06:51:45Z</cp:lastPrinted>
  <dcterms:created xsi:type="dcterms:W3CDTF">2019-11-25T12:27:27Z</dcterms:created>
  <dcterms:modified xsi:type="dcterms:W3CDTF">2019-11-26T07:36:36Z</dcterms:modified>
</cp:coreProperties>
</file>