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2\электронная почта\Бюджет 2021-2023\Для открытого бюджета\"/>
    </mc:Choice>
  </mc:AlternateContent>
  <xr:revisionPtr revIDLastSave="0" documentId="13_ncr:1_{23642FF0-A298-4DD8-910D-369FF73132C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Hlk403465726" localSheetId="0">Лист1!#REF!</definedName>
    <definedName name="_xlnm.Print_Area" localSheetId="0">Лист1!$A$1:$J$53</definedName>
  </definedNames>
  <calcPr calcId="181029"/>
</workbook>
</file>

<file path=xl/calcChain.xml><?xml version="1.0" encoding="utf-8"?>
<calcChain xmlns="http://schemas.openxmlformats.org/spreadsheetml/2006/main">
  <c r="H51" i="1" l="1"/>
  <c r="H50" i="1"/>
  <c r="D46" i="1" l="1"/>
  <c r="D28" i="1"/>
  <c r="D13" i="1"/>
  <c r="D14" i="1"/>
  <c r="D8" i="1"/>
  <c r="I11" i="1"/>
  <c r="G11" i="1"/>
  <c r="E11" i="1"/>
  <c r="B11" i="1"/>
  <c r="C11" i="1"/>
  <c r="C43" i="1" l="1"/>
  <c r="D27" i="1"/>
  <c r="D7" i="1"/>
  <c r="B43" i="1"/>
  <c r="C26" i="1"/>
  <c r="B26" i="1"/>
  <c r="I26" i="1"/>
  <c r="G26" i="1"/>
  <c r="E26" i="1"/>
  <c r="D26" i="1" l="1"/>
  <c r="J48" i="1"/>
  <c r="H48" i="1"/>
  <c r="I43" i="1"/>
  <c r="G43" i="1"/>
  <c r="E43" i="1"/>
  <c r="J46" i="1"/>
  <c r="H46" i="1"/>
  <c r="F46" i="1"/>
  <c r="J28" i="1" l="1"/>
  <c r="J26" i="1"/>
  <c r="H28" i="1"/>
  <c r="H26" i="1"/>
  <c r="F8" i="1" l="1"/>
  <c r="J7" i="1"/>
  <c r="H7" i="1"/>
  <c r="E4" i="1"/>
  <c r="I50" i="1" l="1"/>
  <c r="G50" i="1"/>
  <c r="E50" i="1"/>
  <c r="B50" i="1"/>
  <c r="C50" i="1"/>
  <c r="B4" i="1"/>
  <c r="B15" i="1"/>
  <c r="B21" i="1"/>
  <c r="B29" i="1"/>
  <c r="B36" i="1"/>
  <c r="B39" i="1"/>
  <c r="J49" i="1" l="1"/>
  <c r="H49" i="1"/>
  <c r="F49" i="1"/>
  <c r="D49" i="1"/>
  <c r="F48" i="1"/>
  <c r="D48" i="1"/>
  <c r="I47" i="1"/>
  <c r="G47" i="1"/>
  <c r="E47" i="1"/>
  <c r="C47" i="1"/>
  <c r="B47" i="1"/>
  <c r="B53" i="1" s="1"/>
  <c r="F28" i="1"/>
  <c r="F7" i="1"/>
  <c r="J47" i="1" l="1"/>
  <c r="D47" i="1"/>
  <c r="F47" i="1"/>
  <c r="H47" i="1"/>
  <c r="F26" i="1"/>
  <c r="J5" i="1" l="1"/>
  <c r="J6" i="1"/>
  <c r="J9" i="1"/>
  <c r="J10" i="1"/>
  <c r="J13" i="1"/>
  <c r="J16" i="1"/>
  <c r="J17" i="1"/>
  <c r="J18" i="1"/>
  <c r="J19" i="1"/>
  <c r="J20" i="1"/>
  <c r="J22" i="1"/>
  <c r="J23" i="1"/>
  <c r="J24" i="1"/>
  <c r="J25" i="1"/>
  <c r="J30" i="1"/>
  <c r="J31" i="1"/>
  <c r="J32" i="1"/>
  <c r="J33" i="1"/>
  <c r="J34" i="1"/>
  <c r="J35" i="1"/>
  <c r="J37" i="1"/>
  <c r="J38" i="1"/>
  <c r="J40" i="1"/>
  <c r="J41" i="1"/>
  <c r="J42" i="1"/>
  <c r="J44" i="1"/>
  <c r="J45" i="1"/>
  <c r="J51" i="1"/>
  <c r="H5" i="1"/>
  <c r="H6" i="1"/>
  <c r="H9" i="1"/>
  <c r="H10" i="1"/>
  <c r="H13" i="1"/>
  <c r="H16" i="1"/>
  <c r="H17" i="1"/>
  <c r="H18" i="1"/>
  <c r="H19" i="1"/>
  <c r="H20" i="1"/>
  <c r="H22" i="1"/>
  <c r="H23" i="1"/>
  <c r="H24" i="1"/>
  <c r="H25" i="1"/>
  <c r="H30" i="1"/>
  <c r="H31" i="1"/>
  <c r="H32" i="1"/>
  <c r="H33" i="1"/>
  <c r="H34" i="1"/>
  <c r="H35" i="1"/>
  <c r="H37" i="1"/>
  <c r="H38" i="1"/>
  <c r="H40" i="1"/>
  <c r="H41" i="1"/>
  <c r="H42" i="1"/>
  <c r="H44" i="1"/>
  <c r="H45" i="1"/>
  <c r="F5" i="1"/>
  <c r="F6" i="1"/>
  <c r="F10" i="1"/>
  <c r="F12" i="1"/>
  <c r="F13" i="1"/>
  <c r="F16" i="1"/>
  <c r="F17" i="1"/>
  <c r="F18" i="1"/>
  <c r="F19" i="1"/>
  <c r="F20" i="1"/>
  <c r="F22" i="1"/>
  <c r="F23" i="1"/>
  <c r="F24" i="1"/>
  <c r="F25" i="1"/>
  <c r="F30" i="1"/>
  <c r="F31" i="1"/>
  <c r="F32" i="1"/>
  <c r="F33" i="1"/>
  <c r="F34" i="1"/>
  <c r="F35" i="1"/>
  <c r="F37" i="1"/>
  <c r="F38" i="1"/>
  <c r="F40" i="1"/>
  <c r="F41" i="1"/>
  <c r="F42" i="1"/>
  <c r="F44" i="1"/>
  <c r="F45" i="1"/>
  <c r="D5" i="1"/>
  <c r="D6" i="1"/>
  <c r="D10" i="1"/>
  <c r="D12" i="1"/>
  <c r="D16" i="1"/>
  <c r="D17" i="1"/>
  <c r="D18" i="1"/>
  <c r="D19" i="1"/>
  <c r="D20" i="1"/>
  <c r="D22" i="1"/>
  <c r="D23" i="1"/>
  <c r="D24" i="1"/>
  <c r="D25" i="1"/>
  <c r="D30" i="1"/>
  <c r="D31" i="1"/>
  <c r="D32" i="1"/>
  <c r="D33" i="1"/>
  <c r="D34" i="1"/>
  <c r="D35" i="1"/>
  <c r="D37" i="1"/>
  <c r="D38" i="1"/>
  <c r="D40" i="1"/>
  <c r="D41" i="1"/>
  <c r="D42" i="1"/>
  <c r="D44" i="1"/>
  <c r="D45" i="1"/>
  <c r="C15" i="1" l="1"/>
  <c r="E15" i="1"/>
  <c r="G15" i="1"/>
  <c r="I15" i="1"/>
  <c r="C21" i="1"/>
  <c r="E21" i="1"/>
  <c r="G21" i="1"/>
  <c r="I21" i="1"/>
  <c r="C29" i="1"/>
  <c r="E29" i="1"/>
  <c r="G29" i="1"/>
  <c r="I29" i="1"/>
  <c r="C36" i="1"/>
  <c r="E36" i="1"/>
  <c r="G36" i="1"/>
  <c r="I36" i="1"/>
  <c r="C39" i="1"/>
  <c r="E39" i="1"/>
  <c r="G39" i="1"/>
  <c r="I39" i="1"/>
  <c r="C4" i="1"/>
  <c r="G4" i="1"/>
  <c r="I4" i="1"/>
  <c r="E53" i="1" l="1"/>
  <c r="I53" i="1"/>
  <c r="G53" i="1"/>
  <c r="C53" i="1"/>
  <c r="H36" i="1"/>
  <c r="H21" i="1"/>
  <c r="F15" i="1"/>
  <c r="J43" i="1"/>
  <c r="J39" i="1"/>
  <c r="J36" i="1"/>
  <c r="J29" i="1"/>
  <c r="J50" i="1"/>
  <c r="H43" i="1"/>
  <c r="F43" i="1"/>
  <c r="H29" i="1"/>
  <c r="F39" i="1"/>
  <c r="H39" i="1"/>
  <c r="F36" i="1"/>
  <c r="F29" i="1"/>
  <c r="J21" i="1"/>
  <c r="F21" i="1"/>
  <c r="J15" i="1"/>
  <c r="H15" i="1"/>
  <c r="D15" i="1"/>
  <c r="J11" i="1"/>
  <c r="H11" i="1"/>
  <c r="F11" i="1"/>
  <c r="J4" i="1"/>
  <c r="H4" i="1"/>
  <c r="F4" i="1"/>
  <c r="D39" i="1"/>
  <c r="D11" i="1"/>
  <c r="H53" i="1" l="1"/>
  <c r="F53" i="1"/>
  <c r="J53" i="1"/>
  <c r="D43" i="1"/>
  <c r="D36" i="1"/>
  <c r="D29" i="1"/>
  <c r="D21" i="1"/>
  <c r="D4" i="1"/>
  <c r="D53" i="1"/>
</calcChain>
</file>

<file path=xl/sharedStrings.xml><?xml version="1.0" encoding="utf-8"?>
<sst xmlns="http://schemas.openxmlformats.org/spreadsheetml/2006/main" count="61" uniqueCount="61">
  <si>
    <t>Наименование показателя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</si>
  <si>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</si>
  <si>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</si>
  <si>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</si>
  <si>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</si>
  <si>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</si>
  <si>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</si>
  <si>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</si>
  <si>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</si>
  <si>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</si>
  <si>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</si>
  <si>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</si>
  <si>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</si>
  <si>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</si>
  <si>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</si>
  <si>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</si>
  <si>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</si>
  <si>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</si>
  <si>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</si>
  <si>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</si>
  <si>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</si>
  <si>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</si>
  <si>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</si>
  <si>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</si>
  <si>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</si>
  <si>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</si>
  <si>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</si>
  <si>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</si>
  <si>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</si>
  <si>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</si>
  <si>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</si>
  <si>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</si>
  <si>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</si>
  <si>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</si>
  <si>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</si>
  <si>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</si>
  <si>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</si>
  <si>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</si>
  <si>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Темп прироста 2020 год 
к 2019 году, 
%</t>
  </si>
  <si>
    <t>Проект 
на 2021 год, 
тыс. рублей</t>
  </si>
  <si>
    <t>Темп прироста 2021 год 
к 2020 году, 
%</t>
  </si>
  <si>
    <t>Судебная система</t>
  </si>
  <si>
    <t>ОХРАНА ОКРУЖАЮЩЕЙ СРЕДЫ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</si>
  <si>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</si>
  <si>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</si>
  <si>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 расходов</t>
  </si>
  <si>
    <t>Условно утвержденные расходы</t>
  </si>
  <si>
    <t>Проект 
на 2022 год, 
тыс. рублей</t>
  </si>
  <si>
    <t>Темп прироста 2022 год 
к 2021 году, 
%</t>
  </si>
  <si>
    <t>Другие вопросы в области охраны окружающей среды</t>
  </si>
  <si>
    <t>Спорт высших достижений</t>
  </si>
  <si>
    <t>Охрана объектов растительного и животного мира и среды их обитания</t>
  </si>
  <si>
    <t>Молодежная политика и оздоровление детей</t>
  </si>
  <si>
    <t>Сведения о расходах бюджета городского округа город Октябрьский Республики Башкортостан по разделам и подразделам классификации расходов на 2021 год и на плановый период 2022 и 2023 годов в сравнении с ожидаемым исполнением за 2020 год и отчетом за 2019 год</t>
  </si>
  <si>
    <t>Отчет 
за 2019 год, 
тыс. рублей</t>
  </si>
  <si>
    <t>Ожидаемое исполнение за 2020 год, 
тыс. рублей</t>
  </si>
  <si>
    <t>Проект 
на 2023 год, 
тыс. рублей</t>
  </si>
  <si>
    <t>Темп прироста 2023 год 
к 2022 году, 
%</t>
  </si>
  <si>
    <t>Другие вопросы в области национальной безопасности и правоохранительной деятельности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</si>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</sst>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5" fontId="2" fillId="0" borderId="0" xfId="0" applyNumberFormat="1" applyFont="1" applyAlignment="1">
      <alignment vertical="top"/>
    </xf>
    <xf numFmtId="0" fontId="3" fillId="3" borderId="9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165" fontId="7" fillId="0" borderId="1" xfId="0" applyNumberFormat="1" applyFont="1" applyBorder="1" applyAlignment="1">
      <alignment horizontal="right" vertical="top"/>
    </xf>
    <xf numFmtId="165" fontId="7" fillId="2" borderId="1" xfId="2" applyNumberFormat="1" applyFont="1" applyFill="1" applyBorder="1" applyAlignment="1">
      <alignment horizontal="right" vertical="top"/>
    </xf>
    <xf numFmtId="165" fontId="6" fillId="0" borderId="13" xfId="0" applyNumberFormat="1" applyFont="1" applyBorder="1" applyAlignment="1">
      <alignment horizontal="right" vertical="top"/>
    </xf>
    <xf numFmtId="165" fontId="6" fillId="2" borderId="13" xfId="2" applyNumberFormat="1" applyFont="1" applyFill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166" fontId="2" fillId="0" borderId="1" xfId="0" applyNumberFormat="1" applyFont="1" applyBorder="1" applyAlignment="1">
      <alignment horizontal="right" vertical="top"/>
    </xf>
    <xf numFmtId="166" fontId="3" fillId="0" borderId="10" xfId="0" applyNumberFormat="1" applyFont="1" applyBorder="1" applyAlignment="1">
      <alignment horizontal="right" vertical="top"/>
    </xf>
    <xf numFmtId="166" fontId="3" fillId="0" borderId="13" xfId="0" applyNumberFormat="1" applyFont="1" applyBorder="1" applyAlignment="1">
      <alignment horizontal="right" vertical="top"/>
    </xf>
    <xf numFmtId="166" fontId="5" fillId="0" borderId="7" xfId="0" applyNumberFormat="1" applyFont="1" applyBorder="1" applyAlignment="1">
      <alignment horizontal="right" vertical="top"/>
    </xf>
    <xf numFmtId="166" fontId="3" fillId="0" borderId="5" xfId="0" applyNumberFormat="1" applyFont="1" applyBorder="1" applyAlignment="1">
      <alignment horizontal="right" vertical="top"/>
    </xf>
    <xf numFmtId="166" fontId="2" fillId="0" borderId="5" xfId="0" applyNumberFormat="1" applyFont="1" applyBorder="1" applyAlignment="1">
      <alignment horizontal="right" vertical="top"/>
    </xf>
    <xf numFmtId="166" fontId="3" fillId="0" borderId="11" xfId="0" applyNumberFormat="1" applyFont="1" applyBorder="1" applyAlignment="1">
      <alignment horizontal="right" vertical="top"/>
    </xf>
    <xf numFmtId="166" fontId="5" fillId="0" borderId="8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5" fontId="2" fillId="2" borderId="1" xfId="2" applyNumberFormat="1" applyFont="1" applyFill="1" applyBorder="1" applyAlignment="1">
      <alignment horizontal="right" vertical="top"/>
    </xf>
    <xf numFmtId="0" fontId="2" fillId="0" borderId="4" xfId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/>
    </xf>
    <xf numFmtId="165" fontId="3" fillId="2" borderId="10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vertical="top" wrapText="1"/>
    </xf>
    <xf numFmtId="165" fontId="3" fillId="2" borderId="13" xfId="2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horizontal="center" vertical="top" wrapText="1"/>
    </xf>
    <xf numFmtId="165" fontId="5" fillId="2" borderId="7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5" fillId="0" borderId="7" xfId="0" applyNumberFormat="1" applyFont="1" applyFill="1" applyBorder="1" applyAlignment="1">
      <alignment horizontal="right" vertical="top"/>
    </xf>
    <xf numFmtId="166" fontId="6" fillId="0" borderId="14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2" fillId="3" borderId="0" xfId="0" applyFont="1" applyFill="1" applyAlignment="1">
      <alignment vertical="top"/>
    </xf>
    <xf numFmtId="0" fontId="2" fillId="3" borderId="4" xfId="0" applyFont="1" applyFill="1" applyBorder="1" applyAlignment="1">
      <alignment vertical="top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sqref="A1:J1"/>
    </sheetView>
  </sheetViews>
  <sheetFormatPr defaultColWidth="9.140625" defaultRowHeight="12.75" x14ac:dyDescent="0.25"/>
  <cols>
    <col min="1" max="1" width="74" style="1" customWidth="1"/>
    <col min="2" max="2" width="16" style="1" customWidth="1"/>
    <col min="3" max="3" width="16.28515625" style="1" customWidth="1"/>
    <col min="4" max="4" width="16.7109375" style="1" customWidth="1"/>
    <col min="5" max="5" width="14.28515625" style="1" customWidth="1"/>
    <col min="6" max="6" width="14.85546875" style="1" customWidth="1"/>
    <col min="7" max="7" width="14.7109375" style="1" customWidth="1"/>
    <col min="8" max="8" width="14.5703125" style="1" customWidth="1"/>
    <col min="9" max="9" width="13.28515625" style="1" customWidth="1"/>
    <col min="10" max="10" width="14.5703125" style="1" customWidth="1"/>
    <col min="11" max="16384" width="9.140625" style="1"/>
  </cols>
  <sheetData>
    <row r="1" spans="1:13" ht="44.25" customHeight="1" x14ac:dyDescent="0.25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13.5" thickBot="1" x14ac:dyDescent="0.3"/>
    <row r="3" spans="1:13" ht="51" x14ac:dyDescent="0.25">
      <c r="A3" s="5" t="s">
        <v>0</v>
      </c>
      <c r="B3" s="6" t="s">
        <v>54</v>
      </c>
      <c r="C3" s="6" t="s">
        <v>55</v>
      </c>
      <c r="D3" s="6" t="s">
        <v>38</v>
      </c>
      <c r="E3" s="6" t="s">
        <v>39</v>
      </c>
      <c r="F3" s="6" t="s">
        <v>40</v>
      </c>
      <c r="G3" s="6" t="s">
        <v>47</v>
      </c>
      <c r="H3" s="6" t="s">
        <v>48</v>
      </c>
      <c r="I3" s="6" t="s">
        <v>56</v>
      </c>
      <c r="J3" s="7" t="s">
        <v>57</v>
      </c>
    </row>
    <row r="4" spans="1:13" s="3" customFormat="1" x14ac:dyDescent="0.25">
      <c r="A4" s="22" t="s">
        <v>1</v>
      </c>
      <c r="B4" s="33">
        <f>SUM(B5:B10)</f>
        <v>120973.4</v>
      </c>
      <c r="C4" s="33">
        <f t="shared" ref="C4:I4" si="0">SUM(C5:C10)</f>
        <v>116228.3</v>
      </c>
      <c r="D4" s="13">
        <f>C4/B4-1</f>
        <v>-3.9224325347555711E-2</v>
      </c>
      <c r="E4" s="26">
        <f t="shared" si="0"/>
        <v>107319.9</v>
      </c>
      <c r="F4" s="13">
        <f>E4/C4-1</f>
        <v>-7.6645705047738044E-2</v>
      </c>
      <c r="G4" s="26">
        <f t="shared" si="0"/>
        <v>111438.70000000001</v>
      </c>
      <c r="H4" s="13">
        <f>G4/E4-1</f>
        <v>3.837871634244916E-2</v>
      </c>
      <c r="I4" s="26">
        <f t="shared" si="0"/>
        <v>105057.4</v>
      </c>
      <c r="J4" s="18">
        <f>I4/G4-1</f>
        <v>-5.7262871874851573E-2</v>
      </c>
    </row>
    <row r="5" spans="1:13" ht="25.5" x14ac:dyDescent="0.25">
      <c r="A5" s="23" t="s">
        <v>2</v>
      </c>
      <c r="B5" s="32">
        <v>6370.7</v>
      </c>
      <c r="C5" s="32">
        <v>5708.5</v>
      </c>
      <c r="D5" s="14">
        <f t="shared" ref="D5:D53" si="1">C5/B5-1</f>
        <v>-0.10394462147016814</v>
      </c>
      <c r="E5" s="24">
        <v>5173</v>
      </c>
      <c r="F5" s="14">
        <f t="shared" ref="F5:F53" si="2">E5/C5-1</f>
        <v>-9.3807480073574534E-2</v>
      </c>
      <c r="G5" s="24">
        <v>5173.7</v>
      </c>
      <c r="H5" s="14">
        <f t="shared" ref="H5:H53" si="3">G5/E5-1</f>
        <v>1.3531799729360472E-4</v>
      </c>
      <c r="I5" s="24">
        <v>5174</v>
      </c>
      <c r="J5" s="19">
        <f t="shared" ref="J5:J53" si="4">I5/G5-1</f>
        <v>5.7985580918851198E-5</v>
      </c>
    </row>
    <row r="6" spans="1:13" ht="38.25" x14ac:dyDescent="0.25">
      <c r="A6" s="23" t="s">
        <v>3</v>
      </c>
      <c r="B6" s="32">
        <v>96134</v>
      </c>
      <c r="C6" s="32">
        <v>84292</v>
      </c>
      <c r="D6" s="14">
        <f t="shared" si="1"/>
        <v>-0.123182224811201</v>
      </c>
      <c r="E6" s="24">
        <v>76634.2</v>
      </c>
      <c r="F6" s="14">
        <f t="shared" si="2"/>
        <v>-9.08484790964742E-2</v>
      </c>
      <c r="G6" s="24">
        <v>76713.100000000006</v>
      </c>
      <c r="H6" s="14">
        <f t="shared" si="3"/>
        <v>1.0295664337856003E-3</v>
      </c>
      <c r="I6" s="24">
        <v>76793.7</v>
      </c>
      <c r="J6" s="19">
        <f t="shared" si="4"/>
        <v>1.0506680084625408E-3</v>
      </c>
    </row>
    <row r="7" spans="1:13" x14ac:dyDescent="0.25">
      <c r="A7" s="23" t="s">
        <v>41</v>
      </c>
      <c r="B7" s="32">
        <v>12.1</v>
      </c>
      <c r="C7" s="32">
        <v>43.1</v>
      </c>
      <c r="D7" s="14">
        <f t="shared" si="1"/>
        <v>2.5619834710743805</v>
      </c>
      <c r="E7" s="24">
        <v>61.9</v>
      </c>
      <c r="F7" s="14">
        <f t="shared" si="2"/>
        <v>0.43619489559164726</v>
      </c>
      <c r="G7" s="24">
        <v>518.6</v>
      </c>
      <c r="H7" s="14">
        <f t="shared" si="3"/>
        <v>7.3780290791599352</v>
      </c>
      <c r="I7" s="24">
        <v>24.8</v>
      </c>
      <c r="J7" s="19">
        <f t="shared" si="4"/>
        <v>-0.95217894330890862</v>
      </c>
    </row>
    <row r="8" spans="1:13" x14ac:dyDescent="0.25">
      <c r="A8" s="25" t="s">
        <v>37</v>
      </c>
      <c r="B8" s="32">
        <v>550.20000000000005</v>
      </c>
      <c r="C8" s="32">
        <v>7003.2</v>
      </c>
      <c r="D8" s="14">
        <f t="shared" si="1"/>
        <v>11.728462377317339</v>
      </c>
      <c r="E8" s="10"/>
      <c r="F8" s="14">
        <f t="shared" si="2"/>
        <v>-1</v>
      </c>
      <c r="G8" s="10"/>
      <c r="H8" s="14"/>
      <c r="I8" s="24"/>
      <c r="J8" s="19"/>
    </row>
    <row r="9" spans="1:13" x14ac:dyDescent="0.25">
      <c r="A9" s="23" t="s">
        <v>4</v>
      </c>
      <c r="B9" s="32"/>
      <c r="C9" s="32"/>
      <c r="D9" s="14"/>
      <c r="E9" s="24">
        <v>5500</v>
      </c>
      <c r="F9" s="14"/>
      <c r="G9" s="24">
        <v>5500</v>
      </c>
      <c r="H9" s="14">
        <f t="shared" si="3"/>
        <v>0</v>
      </c>
      <c r="I9" s="24">
        <v>5500</v>
      </c>
      <c r="J9" s="19">
        <f t="shared" si="4"/>
        <v>0</v>
      </c>
    </row>
    <row r="10" spans="1:13" x14ac:dyDescent="0.25">
      <c r="A10" s="23" t="s">
        <v>5</v>
      </c>
      <c r="B10" s="32">
        <v>17906.400000000001</v>
      </c>
      <c r="C10" s="32">
        <v>19181.5</v>
      </c>
      <c r="D10" s="14">
        <f t="shared" si="1"/>
        <v>7.120917660724646E-2</v>
      </c>
      <c r="E10" s="24">
        <v>19950.8</v>
      </c>
      <c r="F10" s="14">
        <f t="shared" si="2"/>
        <v>4.0106352475040907E-2</v>
      </c>
      <c r="G10" s="24">
        <v>23533.3</v>
      </c>
      <c r="H10" s="14">
        <f t="shared" si="3"/>
        <v>0.17956673416604851</v>
      </c>
      <c r="I10" s="24">
        <v>17564.900000000001</v>
      </c>
      <c r="J10" s="19">
        <f t="shared" si="4"/>
        <v>-0.25361509010635985</v>
      </c>
    </row>
    <row r="11" spans="1:13" s="3" customFormat="1" ht="25.5" x14ac:dyDescent="0.25">
      <c r="A11" s="22" t="s">
        <v>6</v>
      </c>
      <c r="B11" s="33">
        <f>SUM(B12:B14)</f>
        <v>23596.899999999998</v>
      </c>
      <c r="C11" s="33">
        <f>SUM(C12:C14)</f>
        <v>26305</v>
      </c>
      <c r="D11" s="13">
        <f t="shared" si="1"/>
        <v>0.11476507507342082</v>
      </c>
      <c r="E11" s="33">
        <f>SUM(E12:E14)</f>
        <v>25604.7</v>
      </c>
      <c r="F11" s="13">
        <f t="shared" si="2"/>
        <v>-2.6622315149211095E-2</v>
      </c>
      <c r="G11" s="33">
        <f>SUM(G12:G14)</f>
        <v>25378.400000000001</v>
      </c>
      <c r="H11" s="13">
        <f t="shared" si="3"/>
        <v>-8.8382211078434914E-3</v>
      </c>
      <c r="I11" s="33">
        <f>SUM(I12:I14)</f>
        <v>25411.4</v>
      </c>
      <c r="J11" s="18">
        <f t="shared" si="4"/>
        <v>1.3003183809854324E-3</v>
      </c>
    </row>
    <row r="12" spans="1:13" x14ac:dyDescent="0.25">
      <c r="A12" s="39" t="s">
        <v>59</v>
      </c>
      <c r="B12" s="32">
        <v>23197.3</v>
      </c>
      <c r="C12" s="32">
        <v>26007.1</v>
      </c>
      <c r="D12" s="14">
        <f t="shared" si="1"/>
        <v>0.12112616554512812</v>
      </c>
      <c r="E12" s="24"/>
      <c r="F12" s="14">
        <f t="shared" si="2"/>
        <v>-1</v>
      </c>
      <c r="G12" s="24"/>
      <c r="H12" s="14"/>
      <c r="I12" s="24"/>
      <c r="J12" s="19"/>
      <c r="L12" s="38"/>
      <c r="M12" s="38"/>
    </row>
    <row r="13" spans="1:13" ht="25.5" x14ac:dyDescent="0.25">
      <c r="A13" s="39" t="s">
        <v>60</v>
      </c>
      <c r="B13" s="32">
        <v>299.60000000000002</v>
      </c>
      <c r="C13" s="32">
        <v>297.89999999999998</v>
      </c>
      <c r="D13" s="14">
        <f t="shared" si="1"/>
        <v>-5.6742323097465075E-3</v>
      </c>
      <c r="E13" s="24">
        <v>25604.7</v>
      </c>
      <c r="F13" s="14">
        <f t="shared" si="2"/>
        <v>84.950654582074534</v>
      </c>
      <c r="G13" s="24">
        <v>25378.400000000001</v>
      </c>
      <c r="H13" s="14">
        <f t="shared" si="3"/>
        <v>-8.8382211078434914E-3</v>
      </c>
      <c r="I13" s="24">
        <v>25411.4</v>
      </c>
      <c r="J13" s="19">
        <f t="shared" si="4"/>
        <v>1.3003183809854324E-3</v>
      </c>
    </row>
    <row r="14" spans="1:13" ht="25.5" x14ac:dyDescent="0.25">
      <c r="A14" s="23" t="s">
        <v>58</v>
      </c>
      <c r="B14" s="32">
        <v>100</v>
      </c>
      <c r="C14" s="32"/>
      <c r="D14" s="14">
        <f t="shared" si="1"/>
        <v>-1</v>
      </c>
      <c r="E14" s="10"/>
      <c r="F14" s="14"/>
      <c r="G14" s="24"/>
      <c r="H14" s="14"/>
      <c r="I14" s="24"/>
      <c r="J14" s="19"/>
    </row>
    <row r="15" spans="1:13" s="3" customFormat="1" x14ac:dyDescent="0.25">
      <c r="A15" s="22" t="s">
        <v>7</v>
      </c>
      <c r="B15" s="33">
        <f>SUM(B16:B20)</f>
        <v>315875</v>
      </c>
      <c r="C15" s="33">
        <f t="shared" ref="C15:I15" si="5">SUM(C16:C20)</f>
        <v>362622.6</v>
      </c>
      <c r="D15" s="13">
        <f t="shared" si="1"/>
        <v>0.1479939849624059</v>
      </c>
      <c r="E15" s="26">
        <f t="shared" si="5"/>
        <v>269486</v>
      </c>
      <c r="F15" s="13">
        <f t="shared" si="2"/>
        <v>-0.25684168609457869</v>
      </c>
      <c r="G15" s="26">
        <f t="shared" si="5"/>
        <v>288728.90000000002</v>
      </c>
      <c r="H15" s="13">
        <f t="shared" si="3"/>
        <v>7.1405935744343063E-2</v>
      </c>
      <c r="I15" s="26">
        <f t="shared" si="5"/>
        <v>302803.20000000001</v>
      </c>
      <c r="J15" s="18">
        <f t="shared" si="4"/>
        <v>4.8745726527548827E-2</v>
      </c>
    </row>
    <row r="16" spans="1:13" x14ac:dyDescent="0.25">
      <c r="A16" s="23" t="s">
        <v>8</v>
      </c>
      <c r="B16" s="32">
        <v>984.7</v>
      </c>
      <c r="C16" s="32">
        <v>1447.3</v>
      </c>
      <c r="D16" s="14">
        <f t="shared" si="1"/>
        <v>0.4697877526150096</v>
      </c>
      <c r="E16" s="24">
        <v>1956</v>
      </c>
      <c r="F16" s="14">
        <f t="shared" si="2"/>
        <v>0.35148207006149379</v>
      </c>
      <c r="G16" s="24">
        <v>1956</v>
      </c>
      <c r="H16" s="14">
        <f t="shared" si="3"/>
        <v>0</v>
      </c>
      <c r="I16" s="24">
        <v>1956</v>
      </c>
      <c r="J16" s="19">
        <f t="shared" si="4"/>
        <v>0</v>
      </c>
    </row>
    <row r="17" spans="1:10" x14ac:dyDescent="0.25">
      <c r="A17" s="23" t="s">
        <v>9</v>
      </c>
      <c r="B17" s="32">
        <v>28069.1</v>
      </c>
      <c r="C17" s="32">
        <v>31635.200000000001</v>
      </c>
      <c r="D17" s="14">
        <f t="shared" si="1"/>
        <v>0.12704717999508364</v>
      </c>
      <c r="E17" s="24">
        <v>29648.2</v>
      </c>
      <c r="F17" s="14">
        <f t="shared" si="2"/>
        <v>-6.2809781509204909E-2</v>
      </c>
      <c r="G17" s="24">
        <v>29669.9</v>
      </c>
      <c r="H17" s="14">
        <f t="shared" si="3"/>
        <v>7.3191627147695115E-4</v>
      </c>
      <c r="I17" s="24">
        <v>29692.5</v>
      </c>
      <c r="J17" s="19">
        <f t="shared" si="4"/>
        <v>7.6171473446140503E-4</v>
      </c>
    </row>
    <row r="18" spans="1:10" x14ac:dyDescent="0.25">
      <c r="A18" s="23" t="s">
        <v>10</v>
      </c>
      <c r="B18" s="32">
        <v>226050.8</v>
      </c>
      <c r="C18" s="32">
        <v>250818</v>
      </c>
      <c r="D18" s="14">
        <f t="shared" si="1"/>
        <v>0.10956475270160526</v>
      </c>
      <c r="E18" s="24">
        <v>178061</v>
      </c>
      <c r="F18" s="14">
        <f t="shared" si="2"/>
        <v>-0.29007886196365495</v>
      </c>
      <c r="G18" s="24">
        <v>199503</v>
      </c>
      <c r="H18" s="14">
        <f t="shared" si="3"/>
        <v>0.12041940683248997</v>
      </c>
      <c r="I18" s="24">
        <v>213530</v>
      </c>
      <c r="J18" s="19">
        <f t="shared" si="4"/>
        <v>7.0309719653338654E-2</v>
      </c>
    </row>
    <row r="19" spans="1:10" x14ac:dyDescent="0.25">
      <c r="A19" s="23" t="s">
        <v>11</v>
      </c>
      <c r="B19" s="32">
        <v>6473.1</v>
      </c>
      <c r="C19" s="32">
        <v>6810.2</v>
      </c>
      <c r="D19" s="14">
        <f t="shared" si="1"/>
        <v>5.2077057360460977E-2</v>
      </c>
      <c r="E19" s="24">
        <v>6874.6</v>
      </c>
      <c r="F19" s="14">
        <f t="shared" si="2"/>
        <v>9.4564036298494525E-3</v>
      </c>
      <c r="G19" s="24">
        <v>6878.6</v>
      </c>
      <c r="H19" s="14">
        <f t="shared" si="3"/>
        <v>5.8185203502758576E-4</v>
      </c>
      <c r="I19" s="24">
        <v>6882.2</v>
      </c>
      <c r="J19" s="19">
        <f t="shared" si="4"/>
        <v>5.2336231209837436E-4</v>
      </c>
    </row>
    <row r="20" spans="1:10" x14ac:dyDescent="0.25">
      <c r="A20" s="23" t="s">
        <v>12</v>
      </c>
      <c r="B20" s="32">
        <v>54297.3</v>
      </c>
      <c r="C20" s="32">
        <v>71911.899999999994</v>
      </c>
      <c r="D20" s="14">
        <f t="shared" si="1"/>
        <v>0.32441023770979394</v>
      </c>
      <c r="E20" s="24">
        <v>52946.2</v>
      </c>
      <c r="F20" s="14">
        <f t="shared" si="2"/>
        <v>-0.26373520933253047</v>
      </c>
      <c r="G20" s="24">
        <v>50721.4</v>
      </c>
      <c r="H20" s="14">
        <f t="shared" si="3"/>
        <v>-4.2020012767677306E-2</v>
      </c>
      <c r="I20" s="24">
        <v>50742.5</v>
      </c>
      <c r="J20" s="19">
        <f t="shared" si="4"/>
        <v>4.1599798112823549E-4</v>
      </c>
    </row>
    <row r="21" spans="1:10" s="3" customFormat="1" x14ac:dyDescent="0.25">
      <c r="A21" s="22" t="s">
        <v>13</v>
      </c>
      <c r="B21" s="33">
        <f>SUM(B22:B25)</f>
        <v>374251.8</v>
      </c>
      <c r="C21" s="33">
        <f t="shared" ref="C21:I21" si="6">SUM(C22:C25)</f>
        <v>227488</v>
      </c>
      <c r="D21" s="13">
        <f t="shared" si="1"/>
        <v>-0.39215255611329058</v>
      </c>
      <c r="E21" s="26">
        <f t="shared" si="6"/>
        <v>249035.7</v>
      </c>
      <c r="F21" s="13">
        <f t="shared" si="2"/>
        <v>9.4720161063440722E-2</v>
      </c>
      <c r="G21" s="26">
        <f t="shared" si="6"/>
        <v>186715.5</v>
      </c>
      <c r="H21" s="13">
        <f t="shared" si="3"/>
        <v>-0.2502460490604359</v>
      </c>
      <c r="I21" s="26">
        <f t="shared" si="6"/>
        <v>187729.7</v>
      </c>
      <c r="J21" s="18">
        <f t="shared" si="4"/>
        <v>5.4317932897911536E-3</v>
      </c>
    </row>
    <row r="22" spans="1:10" x14ac:dyDescent="0.25">
      <c r="A22" s="23" t="s">
        <v>14</v>
      </c>
      <c r="B22" s="32">
        <v>12137</v>
      </c>
      <c r="C22" s="32">
        <v>9124.4</v>
      </c>
      <c r="D22" s="14">
        <f t="shared" si="1"/>
        <v>-0.24821619840158193</v>
      </c>
      <c r="E22" s="24">
        <v>7526.4</v>
      </c>
      <c r="F22" s="14">
        <f t="shared" si="2"/>
        <v>-0.17513480338433218</v>
      </c>
      <c r="G22" s="24">
        <v>7537</v>
      </c>
      <c r="H22" s="14">
        <f t="shared" si="3"/>
        <v>1.4083758503402599E-3</v>
      </c>
      <c r="I22" s="24">
        <v>7548.3</v>
      </c>
      <c r="J22" s="19">
        <f t="shared" si="4"/>
        <v>1.4992702666842828E-3</v>
      </c>
    </row>
    <row r="23" spans="1:10" x14ac:dyDescent="0.25">
      <c r="A23" s="23" t="s">
        <v>15</v>
      </c>
      <c r="B23" s="32">
        <v>152647.70000000001</v>
      </c>
      <c r="C23" s="32">
        <v>19482.599999999999</v>
      </c>
      <c r="D23" s="14">
        <f t="shared" si="1"/>
        <v>-0.87236885979939427</v>
      </c>
      <c r="E23" s="24">
        <v>18237.7</v>
      </c>
      <c r="F23" s="14">
        <f t="shared" si="2"/>
        <v>-6.3898042355742923E-2</v>
      </c>
      <c r="G23" s="24">
        <v>6553.9</v>
      </c>
      <c r="H23" s="14">
        <f t="shared" si="3"/>
        <v>-0.64063999298157115</v>
      </c>
      <c r="I23" s="24">
        <v>6553.9</v>
      </c>
      <c r="J23" s="19">
        <f t="shared" si="4"/>
        <v>0</v>
      </c>
    </row>
    <row r="24" spans="1:10" x14ac:dyDescent="0.25">
      <c r="A24" s="23" t="s">
        <v>16</v>
      </c>
      <c r="B24" s="32">
        <v>194368.4</v>
      </c>
      <c r="C24" s="32">
        <v>188655.9</v>
      </c>
      <c r="D24" s="14">
        <f t="shared" si="1"/>
        <v>-2.9390065463316017E-2</v>
      </c>
      <c r="E24" s="24">
        <v>213170.7</v>
      </c>
      <c r="F24" s="14">
        <f t="shared" si="2"/>
        <v>0.12994451803521656</v>
      </c>
      <c r="G24" s="24">
        <v>162518.39999999999</v>
      </c>
      <c r="H24" s="14">
        <f t="shared" si="3"/>
        <v>-0.23761379964507323</v>
      </c>
      <c r="I24" s="24">
        <v>163516</v>
      </c>
      <c r="J24" s="19">
        <f t="shared" si="4"/>
        <v>6.1383818693760972E-3</v>
      </c>
    </row>
    <row r="25" spans="1:10" x14ac:dyDescent="0.25">
      <c r="A25" s="23" t="s">
        <v>17</v>
      </c>
      <c r="B25" s="32">
        <v>15098.7</v>
      </c>
      <c r="C25" s="32">
        <v>10225.1</v>
      </c>
      <c r="D25" s="14">
        <f t="shared" si="1"/>
        <v>-0.32278275613132257</v>
      </c>
      <c r="E25" s="24">
        <v>10100.9</v>
      </c>
      <c r="F25" s="14">
        <f t="shared" si="2"/>
        <v>-1.2146580473540669E-2</v>
      </c>
      <c r="G25" s="24">
        <v>10106.200000000001</v>
      </c>
      <c r="H25" s="14">
        <f t="shared" si="3"/>
        <v>5.2470571929252863E-4</v>
      </c>
      <c r="I25" s="24">
        <v>10111.5</v>
      </c>
      <c r="J25" s="19">
        <f t="shared" si="4"/>
        <v>5.2443054758466445E-4</v>
      </c>
    </row>
    <row r="26" spans="1:10" s="3" customFormat="1" x14ac:dyDescent="0.25">
      <c r="A26" s="22" t="s">
        <v>42</v>
      </c>
      <c r="B26" s="33">
        <f>SUM(B27:B28)</f>
        <v>2858.5</v>
      </c>
      <c r="C26" s="33">
        <f>SUM(C27:C28)</f>
        <v>6957.6</v>
      </c>
      <c r="D26" s="13">
        <f t="shared" si="1"/>
        <v>1.4340038481721185</v>
      </c>
      <c r="E26" s="26">
        <f>SUM(E27:E28)</f>
        <v>4549.2</v>
      </c>
      <c r="F26" s="13">
        <f t="shared" si="2"/>
        <v>-0.34615384615384626</v>
      </c>
      <c r="G26" s="26">
        <f>SUM(G27:G28)</f>
        <v>350</v>
      </c>
      <c r="H26" s="13">
        <f t="shared" si="3"/>
        <v>-0.92306339576189222</v>
      </c>
      <c r="I26" s="26">
        <f>SUM(I27:I28)</f>
        <v>350</v>
      </c>
      <c r="J26" s="18">
        <f t="shared" si="4"/>
        <v>0</v>
      </c>
    </row>
    <row r="27" spans="1:10" s="3" customFormat="1" x14ac:dyDescent="0.25">
      <c r="A27" s="23" t="s">
        <v>51</v>
      </c>
      <c r="B27" s="32">
        <v>482.9</v>
      </c>
      <c r="C27" s="32"/>
      <c r="D27" s="14">
        <f t="shared" si="1"/>
        <v>-1</v>
      </c>
      <c r="E27" s="26"/>
      <c r="F27" s="14"/>
      <c r="G27" s="26"/>
      <c r="H27" s="13"/>
      <c r="I27" s="26"/>
      <c r="J27" s="18"/>
    </row>
    <row r="28" spans="1:10" x14ac:dyDescent="0.25">
      <c r="A28" s="23" t="s">
        <v>49</v>
      </c>
      <c r="B28" s="32">
        <v>2375.6</v>
      </c>
      <c r="C28" s="32">
        <v>6957.6</v>
      </c>
      <c r="D28" s="14">
        <f t="shared" si="1"/>
        <v>1.9287758881966663</v>
      </c>
      <c r="E28" s="24">
        <v>4549.2</v>
      </c>
      <c r="F28" s="14">
        <f t="shared" si="2"/>
        <v>-0.34615384615384626</v>
      </c>
      <c r="G28" s="24">
        <v>350</v>
      </c>
      <c r="H28" s="14">
        <f t="shared" si="3"/>
        <v>-0.92306339576189222</v>
      </c>
      <c r="I28" s="24">
        <v>350</v>
      </c>
      <c r="J28" s="19">
        <f t="shared" si="4"/>
        <v>0</v>
      </c>
    </row>
    <row r="29" spans="1:10" s="3" customFormat="1" x14ac:dyDescent="0.25">
      <c r="A29" s="22" t="s">
        <v>18</v>
      </c>
      <c r="B29" s="33">
        <f>SUM(B30:B35)</f>
        <v>1607536.8000000003</v>
      </c>
      <c r="C29" s="33">
        <f t="shared" ref="C29:I29" si="7">SUM(C30:C35)</f>
        <v>1567288.0000000002</v>
      </c>
      <c r="D29" s="13">
        <f t="shared" si="1"/>
        <v>-2.503756057093065E-2</v>
      </c>
      <c r="E29" s="26">
        <f t="shared" si="7"/>
        <v>1595828.6999999997</v>
      </c>
      <c r="F29" s="13">
        <f t="shared" si="2"/>
        <v>1.8210245979041195E-2</v>
      </c>
      <c r="G29" s="26">
        <f t="shared" si="7"/>
        <v>1588514</v>
      </c>
      <c r="H29" s="13">
        <f t="shared" si="3"/>
        <v>-4.5836373289938059E-3</v>
      </c>
      <c r="I29" s="26">
        <f t="shared" si="7"/>
        <v>1589732.5999999999</v>
      </c>
      <c r="J29" s="18">
        <f t="shared" si="4"/>
        <v>7.6713204919798272E-4</v>
      </c>
    </row>
    <row r="30" spans="1:10" x14ac:dyDescent="0.25">
      <c r="A30" s="23" t="s">
        <v>19</v>
      </c>
      <c r="B30" s="32">
        <v>719268.9</v>
      </c>
      <c r="C30" s="32">
        <v>615217.80000000005</v>
      </c>
      <c r="D30" s="14">
        <f t="shared" si="1"/>
        <v>-0.14466230918645306</v>
      </c>
      <c r="E30" s="24">
        <v>632714.9</v>
      </c>
      <c r="F30" s="14">
        <f t="shared" si="2"/>
        <v>2.8440497007726329E-2</v>
      </c>
      <c r="G30" s="24">
        <v>635233.4</v>
      </c>
      <c r="H30" s="14">
        <f t="shared" si="3"/>
        <v>3.9804657674411548E-3</v>
      </c>
      <c r="I30" s="24">
        <v>637756.9</v>
      </c>
      <c r="J30" s="19">
        <f t="shared" si="4"/>
        <v>3.972555599249139E-3</v>
      </c>
    </row>
    <row r="31" spans="1:10" x14ac:dyDescent="0.25">
      <c r="A31" s="23" t="s">
        <v>20</v>
      </c>
      <c r="B31" s="32">
        <v>620382.80000000005</v>
      </c>
      <c r="C31" s="32">
        <v>703836.8</v>
      </c>
      <c r="D31" s="14">
        <f t="shared" si="1"/>
        <v>0.13452017044959974</v>
      </c>
      <c r="E31" s="24">
        <v>691554.5</v>
      </c>
      <c r="F31" s="14">
        <f t="shared" si="2"/>
        <v>-1.7450494205474953E-2</v>
      </c>
      <c r="G31" s="24">
        <v>688722.1</v>
      </c>
      <c r="H31" s="14">
        <f t="shared" si="3"/>
        <v>-4.0957003388742974E-3</v>
      </c>
      <c r="I31" s="24">
        <v>687199.9</v>
      </c>
      <c r="J31" s="19">
        <f t="shared" si="4"/>
        <v>-2.2101802744531884E-3</v>
      </c>
    </row>
    <row r="32" spans="1:10" x14ac:dyDescent="0.25">
      <c r="A32" s="23" t="s">
        <v>21</v>
      </c>
      <c r="B32" s="32">
        <v>180504</v>
      </c>
      <c r="C32" s="32">
        <v>167907.1</v>
      </c>
      <c r="D32" s="14">
        <f t="shared" si="1"/>
        <v>-6.9787373133005315E-2</v>
      </c>
      <c r="E32" s="24">
        <v>165787.4</v>
      </c>
      <c r="F32" s="14">
        <f t="shared" si="2"/>
        <v>-1.262424281045893E-2</v>
      </c>
      <c r="G32" s="24">
        <v>163866.5</v>
      </c>
      <c r="H32" s="14">
        <f t="shared" si="3"/>
        <v>-1.1586525875910914E-2</v>
      </c>
      <c r="I32" s="24">
        <v>164033</v>
      </c>
      <c r="J32" s="19">
        <f t="shared" si="4"/>
        <v>1.0160710090225678E-3</v>
      </c>
    </row>
    <row r="33" spans="1:10" x14ac:dyDescent="0.25">
      <c r="A33" s="23" t="s">
        <v>22</v>
      </c>
      <c r="B33" s="32">
        <v>99</v>
      </c>
      <c r="C33" s="32">
        <v>187.8</v>
      </c>
      <c r="D33" s="14">
        <f t="shared" si="1"/>
        <v>0.89696969696969719</v>
      </c>
      <c r="E33" s="24">
        <v>381</v>
      </c>
      <c r="F33" s="14">
        <f t="shared" si="2"/>
        <v>1.0287539936102235</v>
      </c>
      <c r="G33" s="24">
        <v>381</v>
      </c>
      <c r="H33" s="14">
        <f t="shared" si="3"/>
        <v>0</v>
      </c>
      <c r="I33" s="24">
        <v>381</v>
      </c>
      <c r="J33" s="19">
        <f t="shared" si="4"/>
        <v>0</v>
      </c>
    </row>
    <row r="34" spans="1:10" x14ac:dyDescent="0.25">
      <c r="A34" s="23" t="s">
        <v>52</v>
      </c>
      <c r="B34" s="32">
        <v>39418.5</v>
      </c>
      <c r="C34" s="32">
        <v>21513.4</v>
      </c>
      <c r="D34" s="14">
        <f t="shared" si="1"/>
        <v>-0.45423088143891821</v>
      </c>
      <c r="E34" s="24">
        <v>39315.9</v>
      </c>
      <c r="F34" s="14">
        <f t="shared" si="2"/>
        <v>0.82750750694915731</v>
      </c>
      <c r="G34" s="24">
        <v>40220.800000000003</v>
      </c>
      <c r="H34" s="14">
        <f t="shared" si="3"/>
        <v>2.3016133421847274E-2</v>
      </c>
      <c r="I34" s="24">
        <v>40257.9</v>
      </c>
      <c r="J34" s="19">
        <f t="shared" si="4"/>
        <v>9.2240830615009095E-4</v>
      </c>
    </row>
    <row r="35" spans="1:10" x14ac:dyDescent="0.25">
      <c r="A35" s="23" t="s">
        <v>23</v>
      </c>
      <c r="B35" s="32">
        <v>47863.6</v>
      </c>
      <c r="C35" s="32">
        <v>58625.1</v>
      </c>
      <c r="D35" s="14">
        <f t="shared" si="1"/>
        <v>0.22483682798619409</v>
      </c>
      <c r="E35" s="24">
        <v>66075</v>
      </c>
      <c r="F35" s="14">
        <f t="shared" si="2"/>
        <v>0.12707696873864616</v>
      </c>
      <c r="G35" s="24">
        <v>60090.2</v>
      </c>
      <c r="H35" s="14">
        <f t="shared" si="3"/>
        <v>-9.0575860764283034E-2</v>
      </c>
      <c r="I35" s="24">
        <v>60103.9</v>
      </c>
      <c r="J35" s="19">
        <f t="shared" si="4"/>
        <v>2.2799058748357304E-4</v>
      </c>
    </row>
    <row r="36" spans="1:10" s="3" customFormat="1" x14ac:dyDescent="0.25">
      <c r="A36" s="22" t="s">
        <v>24</v>
      </c>
      <c r="B36" s="33">
        <f>SUM(B37:B38)</f>
        <v>94421.4</v>
      </c>
      <c r="C36" s="33">
        <f t="shared" ref="C36:I36" si="8">SUM(C37:C38)</f>
        <v>87761.3</v>
      </c>
      <c r="D36" s="13">
        <f t="shared" si="1"/>
        <v>-7.053591664601444E-2</v>
      </c>
      <c r="E36" s="26">
        <f t="shared" si="8"/>
        <v>96294.9</v>
      </c>
      <c r="F36" s="13">
        <f t="shared" si="2"/>
        <v>9.7236481228058169E-2</v>
      </c>
      <c r="G36" s="26">
        <f t="shared" si="8"/>
        <v>85447.099999999991</v>
      </c>
      <c r="H36" s="13">
        <f t="shared" si="3"/>
        <v>-0.11265186422126205</v>
      </c>
      <c r="I36" s="26">
        <f t="shared" si="8"/>
        <v>85569.600000000006</v>
      </c>
      <c r="J36" s="18">
        <f t="shared" si="4"/>
        <v>1.4336355476078921E-3</v>
      </c>
    </row>
    <row r="37" spans="1:10" x14ac:dyDescent="0.25">
      <c r="A37" s="23" t="s">
        <v>25</v>
      </c>
      <c r="B37" s="32">
        <v>81254.899999999994</v>
      </c>
      <c r="C37" s="32">
        <v>78280.800000000003</v>
      </c>
      <c r="D37" s="14">
        <f t="shared" si="1"/>
        <v>-3.6602100304104601E-2</v>
      </c>
      <c r="E37" s="24">
        <v>83854</v>
      </c>
      <c r="F37" s="14">
        <f t="shared" si="2"/>
        <v>7.1194980122839757E-2</v>
      </c>
      <c r="G37" s="24">
        <v>73853.399999999994</v>
      </c>
      <c r="H37" s="14">
        <f t="shared" si="3"/>
        <v>-0.11926205070718154</v>
      </c>
      <c r="I37" s="24">
        <v>73973.3</v>
      </c>
      <c r="J37" s="19">
        <f t="shared" si="4"/>
        <v>1.6234865287179101E-3</v>
      </c>
    </row>
    <row r="38" spans="1:10" x14ac:dyDescent="0.25">
      <c r="A38" s="23" t="s">
        <v>26</v>
      </c>
      <c r="B38" s="32">
        <v>13166.5</v>
      </c>
      <c r="C38" s="32">
        <v>9480.5</v>
      </c>
      <c r="D38" s="14">
        <f t="shared" si="1"/>
        <v>-0.27995291079633922</v>
      </c>
      <c r="E38" s="24">
        <v>12440.9</v>
      </c>
      <c r="F38" s="14">
        <f t="shared" si="2"/>
        <v>0.31226201149728383</v>
      </c>
      <c r="G38" s="24">
        <v>11593.7</v>
      </c>
      <c r="H38" s="14">
        <f t="shared" si="3"/>
        <v>-6.8097967188868846E-2</v>
      </c>
      <c r="I38" s="24">
        <v>11596.3</v>
      </c>
      <c r="J38" s="19">
        <f t="shared" si="4"/>
        <v>2.242597272654745E-4</v>
      </c>
    </row>
    <row r="39" spans="1:10" s="3" customFormat="1" x14ac:dyDescent="0.25">
      <c r="A39" s="22" t="s">
        <v>27</v>
      </c>
      <c r="B39" s="33">
        <f>SUM(B40:B42)</f>
        <v>141169</v>
      </c>
      <c r="C39" s="33">
        <f>SUM(C40:C42)</f>
        <v>115949.1</v>
      </c>
      <c r="D39" s="13">
        <f t="shared" si="1"/>
        <v>-0.17865041191763065</v>
      </c>
      <c r="E39" s="26">
        <f>SUM(E40:E42)</f>
        <v>140007.4</v>
      </c>
      <c r="F39" s="13">
        <f t="shared" si="2"/>
        <v>0.20749018319245249</v>
      </c>
      <c r="G39" s="26">
        <f>SUM(G40:G42)</f>
        <v>139524.79999999999</v>
      </c>
      <c r="H39" s="13">
        <f t="shared" si="3"/>
        <v>-3.4469606606508663E-3</v>
      </c>
      <c r="I39" s="26">
        <f>SUM(I40:I42)</f>
        <v>139462.69999999998</v>
      </c>
      <c r="J39" s="18">
        <f t="shared" si="4"/>
        <v>-4.4508216460448224E-4</v>
      </c>
    </row>
    <row r="40" spans="1:10" x14ac:dyDescent="0.25">
      <c r="A40" s="23" t="s">
        <v>28</v>
      </c>
      <c r="B40" s="32">
        <v>1277</v>
      </c>
      <c r="C40" s="32">
        <v>1440</v>
      </c>
      <c r="D40" s="14">
        <f t="shared" si="1"/>
        <v>0.1276429130775254</v>
      </c>
      <c r="E40" s="24">
        <v>1500</v>
      </c>
      <c r="F40" s="14">
        <f t="shared" si="2"/>
        <v>4.1666666666666741E-2</v>
      </c>
      <c r="G40" s="24">
        <v>1500</v>
      </c>
      <c r="H40" s="14">
        <f t="shared" si="3"/>
        <v>0</v>
      </c>
      <c r="I40" s="24">
        <v>1500</v>
      </c>
      <c r="J40" s="19">
        <f t="shared" si="4"/>
        <v>0</v>
      </c>
    </row>
    <row r="41" spans="1:10" x14ac:dyDescent="0.25">
      <c r="A41" s="23" t="s">
        <v>29</v>
      </c>
      <c r="B41" s="32">
        <v>22716.1</v>
      </c>
      <c r="C41" s="32">
        <v>13042.1</v>
      </c>
      <c r="D41" s="14">
        <f t="shared" si="1"/>
        <v>-0.42586535540871884</v>
      </c>
      <c r="E41" s="24">
        <v>7906.3</v>
      </c>
      <c r="F41" s="14">
        <f t="shared" si="2"/>
        <v>-0.39378627674990996</v>
      </c>
      <c r="G41" s="24">
        <v>7906.3</v>
      </c>
      <c r="H41" s="14">
        <f t="shared" si="3"/>
        <v>0</v>
      </c>
      <c r="I41" s="24">
        <v>7906.3</v>
      </c>
      <c r="J41" s="19">
        <f t="shared" si="4"/>
        <v>0</v>
      </c>
    </row>
    <row r="42" spans="1:10" x14ac:dyDescent="0.25">
      <c r="A42" s="23" t="s">
        <v>30</v>
      </c>
      <c r="B42" s="32">
        <v>117175.9</v>
      </c>
      <c r="C42" s="32">
        <v>101467</v>
      </c>
      <c r="D42" s="14">
        <f t="shared" si="1"/>
        <v>-0.13406255040498938</v>
      </c>
      <c r="E42" s="24">
        <v>130601.1</v>
      </c>
      <c r="F42" s="14">
        <f t="shared" si="2"/>
        <v>0.28712882020755526</v>
      </c>
      <c r="G42" s="24">
        <v>130118.5</v>
      </c>
      <c r="H42" s="14">
        <f t="shared" si="3"/>
        <v>-3.6952215563269553E-3</v>
      </c>
      <c r="I42" s="24">
        <v>130056.4</v>
      </c>
      <c r="J42" s="19">
        <f t="shared" si="4"/>
        <v>-4.7725726933534052E-4</v>
      </c>
    </row>
    <row r="43" spans="1:10" s="3" customFormat="1" x14ac:dyDescent="0.25">
      <c r="A43" s="22" t="s">
        <v>31</v>
      </c>
      <c r="B43" s="33">
        <f>SUM(B44:B46)</f>
        <v>130682.2</v>
      </c>
      <c r="C43" s="33">
        <f>SUM(C44:C46)</f>
        <v>120771.7</v>
      </c>
      <c r="D43" s="13">
        <f t="shared" si="1"/>
        <v>-7.583664799031542E-2</v>
      </c>
      <c r="E43" s="26">
        <f>SUM(E44:E46)</f>
        <v>117164.7</v>
      </c>
      <c r="F43" s="13">
        <f t="shared" si="2"/>
        <v>-2.9866268339354352E-2</v>
      </c>
      <c r="G43" s="26">
        <f>SUM(G44:G46)</f>
        <v>129837</v>
      </c>
      <c r="H43" s="13">
        <f t="shared" si="3"/>
        <v>0.10815800322110669</v>
      </c>
      <c r="I43" s="26">
        <f>SUM(I44:I46)</f>
        <v>129965.1</v>
      </c>
      <c r="J43" s="18">
        <f t="shared" si="4"/>
        <v>9.8662168719254595E-4</v>
      </c>
    </row>
    <row r="44" spans="1:10" x14ac:dyDescent="0.25">
      <c r="A44" s="23" t="s">
        <v>32</v>
      </c>
      <c r="B44" s="32">
        <v>117402.7</v>
      </c>
      <c r="C44" s="32">
        <v>104310.5</v>
      </c>
      <c r="D44" s="14">
        <f t="shared" si="1"/>
        <v>-0.1115153229014324</v>
      </c>
      <c r="E44" s="24">
        <v>99711.2</v>
      </c>
      <c r="F44" s="14">
        <f t="shared" si="2"/>
        <v>-4.4092397217921575E-2</v>
      </c>
      <c r="G44" s="24">
        <v>99837.1</v>
      </c>
      <c r="H44" s="14">
        <f t="shared" si="3"/>
        <v>1.2626465231588835E-3</v>
      </c>
      <c r="I44" s="24">
        <v>99965.2</v>
      </c>
      <c r="J44" s="19">
        <f t="shared" si="4"/>
        <v>1.2830901538605222E-3</v>
      </c>
    </row>
    <row r="45" spans="1:10" x14ac:dyDescent="0.25">
      <c r="A45" s="23" t="s">
        <v>33</v>
      </c>
      <c r="B45" s="32">
        <v>8523.5</v>
      </c>
      <c r="C45" s="32">
        <v>11431.5</v>
      </c>
      <c r="D45" s="14">
        <f t="shared" si="1"/>
        <v>0.34117440018771639</v>
      </c>
      <c r="E45" s="24">
        <v>11734</v>
      </c>
      <c r="F45" s="14">
        <f t="shared" si="2"/>
        <v>2.6461969120412876E-2</v>
      </c>
      <c r="G45" s="24">
        <v>8034</v>
      </c>
      <c r="H45" s="14">
        <f t="shared" si="3"/>
        <v>-0.3153229930117607</v>
      </c>
      <c r="I45" s="24">
        <v>8034</v>
      </c>
      <c r="J45" s="19">
        <f t="shared" si="4"/>
        <v>0</v>
      </c>
    </row>
    <row r="46" spans="1:10" x14ac:dyDescent="0.25">
      <c r="A46" s="23" t="s">
        <v>50</v>
      </c>
      <c r="B46" s="32">
        <v>4756</v>
      </c>
      <c r="C46" s="32">
        <v>5029.7</v>
      </c>
      <c r="D46" s="14">
        <f t="shared" si="1"/>
        <v>5.7548359966358209E-2</v>
      </c>
      <c r="E46" s="24">
        <v>5719.5</v>
      </c>
      <c r="F46" s="14">
        <f t="shared" si="2"/>
        <v>0.13714535658190363</v>
      </c>
      <c r="G46" s="24">
        <v>21965.9</v>
      </c>
      <c r="H46" s="14">
        <f t="shared" si="3"/>
        <v>2.8405280181834081</v>
      </c>
      <c r="I46" s="24">
        <v>21965.9</v>
      </c>
      <c r="J46" s="19">
        <f t="shared" si="4"/>
        <v>0</v>
      </c>
    </row>
    <row r="47" spans="1:10" s="3" customFormat="1" x14ac:dyDescent="0.25">
      <c r="A47" s="22" t="s">
        <v>34</v>
      </c>
      <c r="B47" s="33">
        <f>SUM(B48:B49)</f>
        <v>2559</v>
      </c>
      <c r="C47" s="33">
        <f>SUM(C48:C49)</f>
        <v>4085.8</v>
      </c>
      <c r="D47" s="13">
        <f t="shared" ref="D47:D49" si="9">C47/B47-1</f>
        <v>0.59663931223134048</v>
      </c>
      <c r="E47" s="26">
        <f>SUM(E48:E49)</f>
        <v>3764.9</v>
      </c>
      <c r="F47" s="13">
        <f t="shared" ref="F47:F49" si="10">E47/C47-1</f>
        <v>-7.8540310343139685E-2</v>
      </c>
      <c r="G47" s="26">
        <f t="shared" ref="G47" si="11">SUM(G48:G49)</f>
        <v>3764.9</v>
      </c>
      <c r="H47" s="13">
        <f t="shared" ref="H47:H49" si="12">G47/E47-1</f>
        <v>0</v>
      </c>
      <c r="I47" s="26">
        <f t="shared" ref="I47" si="13">SUM(I48:I49)</f>
        <v>3764.9</v>
      </c>
      <c r="J47" s="18">
        <f t="shared" ref="J47:J49" si="14">I47/G47-1</f>
        <v>0</v>
      </c>
    </row>
    <row r="48" spans="1:10" x14ac:dyDescent="0.25">
      <c r="A48" s="23" t="s">
        <v>35</v>
      </c>
      <c r="B48" s="32">
        <v>2185.6</v>
      </c>
      <c r="C48" s="32">
        <v>3085.8</v>
      </c>
      <c r="D48" s="14">
        <f t="shared" si="9"/>
        <v>0.41187774524158138</v>
      </c>
      <c r="E48" s="24">
        <v>2764.9</v>
      </c>
      <c r="F48" s="14">
        <f t="shared" si="10"/>
        <v>-0.10399248169032349</v>
      </c>
      <c r="G48" s="24">
        <v>2764.9</v>
      </c>
      <c r="H48" s="14">
        <f t="shared" si="12"/>
        <v>0</v>
      </c>
      <c r="I48" s="24">
        <v>2764.9</v>
      </c>
      <c r="J48" s="19">
        <f t="shared" si="14"/>
        <v>0</v>
      </c>
    </row>
    <row r="49" spans="1:10" x14ac:dyDescent="0.25">
      <c r="A49" s="23" t="s">
        <v>36</v>
      </c>
      <c r="B49" s="32">
        <v>373.4</v>
      </c>
      <c r="C49" s="32">
        <v>1000</v>
      </c>
      <c r="D49" s="14">
        <f t="shared" si="9"/>
        <v>1.6780931976432782</v>
      </c>
      <c r="E49" s="24">
        <v>1000</v>
      </c>
      <c r="F49" s="14">
        <f t="shared" si="10"/>
        <v>0</v>
      </c>
      <c r="G49" s="24">
        <v>1000</v>
      </c>
      <c r="H49" s="14">
        <f t="shared" si="12"/>
        <v>0</v>
      </c>
      <c r="I49" s="24">
        <v>1000</v>
      </c>
      <c r="J49" s="19">
        <f t="shared" si="14"/>
        <v>0</v>
      </c>
    </row>
    <row r="50" spans="1:10" s="3" customFormat="1" x14ac:dyDescent="0.25">
      <c r="A50" s="22" t="s">
        <v>43</v>
      </c>
      <c r="B50" s="34">
        <f>SUM(B51)</f>
        <v>0</v>
      </c>
      <c r="C50" s="34">
        <f>SUM(C51)</f>
        <v>0</v>
      </c>
      <c r="D50" s="14"/>
      <c r="E50" s="27">
        <f>SUM(E51)</f>
        <v>150</v>
      </c>
      <c r="F50" s="13"/>
      <c r="G50" s="27">
        <f>SUM(G51)</f>
        <v>4000</v>
      </c>
      <c r="H50" s="15">
        <f>G50/E50-1</f>
        <v>25.666666666666668</v>
      </c>
      <c r="I50" s="27">
        <f>SUM(I51)</f>
        <v>8000</v>
      </c>
      <c r="J50" s="20">
        <f t="shared" si="4"/>
        <v>1</v>
      </c>
    </row>
    <row r="51" spans="1:10" x14ac:dyDescent="0.25">
      <c r="A51" s="23" t="s">
        <v>44</v>
      </c>
      <c r="B51" s="9"/>
      <c r="C51" s="9"/>
      <c r="D51" s="14"/>
      <c r="E51" s="24">
        <v>150</v>
      </c>
      <c r="F51" s="14"/>
      <c r="G51" s="24">
        <v>4000</v>
      </c>
      <c r="H51" s="14">
        <f t="shared" si="3"/>
        <v>25.666666666666668</v>
      </c>
      <c r="I51" s="24">
        <v>8000</v>
      </c>
      <c r="J51" s="19">
        <f t="shared" si="4"/>
        <v>1</v>
      </c>
    </row>
    <row r="52" spans="1:10" s="3" customFormat="1" x14ac:dyDescent="0.25">
      <c r="A52" s="28" t="s">
        <v>46</v>
      </c>
      <c r="B52" s="11"/>
      <c r="C52" s="11"/>
      <c r="D52" s="16"/>
      <c r="E52" s="12"/>
      <c r="F52" s="16"/>
      <c r="G52" s="29">
        <v>32200</v>
      </c>
      <c r="H52" s="16"/>
      <c r="I52" s="29">
        <v>66400</v>
      </c>
      <c r="J52" s="36"/>
    </row>
    <row r="53" spans="1:10" s="8" customFormat="1" ht="15" thickBot="1" x14ac:dyDescent="0.3">
      <c r="A53" s="30" t="s">
        <v>45</v>
      </c>
      <c r="B53" s="35">
        <f>SUM(B4+B11+B15+B21+B29+B36+B39+B43+B47+B50+B52+B26)</f>
        <v>2813924.0000000005</v>
      </c>
      <c r="C53" s="35">
        <f>SUM(C4+C11+C15+C21+C29+C36+C39+C43+C47+C50+C52+C26)</f>
        <v>2635457.4000000004</v>
      </c>
      <c r="D53" s="17">
        <f t="shared" si="1"/>
        <v>-6.3422679503781887E-2</v>
      </c>
      <c r="E53" s="31">
        <f>SUM(E4+E11+E15+E21+E29+E36+E39+E43+E47+E50+E52+E26)</f>
        <v>2609206.1</v>
      </c>
      <c r="F53" s="17">
        <f t="shared" si="2"/>
        <v>-9.9608136333375619E-3</v>
      </c>
      <c r="G53" s="31">
        <f>SUM(G4+G11+G15+G21+G29+G36+G39+G43+G47+G50+G52+G26)</f>
        <v>2595899.2999999998</v>
      </c>
      <c r="H53" s="17">
        <f t="shared" si="3"/>
        <v>-5.0999420858323097E-3</v>
      </c>
      <c r="I53" s="31">
        <f>SUM(I4+I11+I15+I21+I29+I36+I39+I43+I47+I50+I52+I26)</f>
        <v>2644246.6</v>
      </c>
      <c r="J53" s="21">
        <f t="shared" si="4"/>
        <v>1.8624489786641663E-2</v>
      </c>
    </row>
    <row r="54" spans="1:10" x14ac:dyDescent="0.25">
      <c r="G54" s="2"/>
      <c r="H54" s="2"/>
      <c r="I54" s="2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9" spans="1:10" x14ac:dyDescent="0.25">
      <c r="E59" s="4"/>
      <c r="F59" s="4"/>
      <c r="G59" s="4"/>
      <c r="H59" s="4"/>
      <c r="I59" s="4"/>
    </row>
  </sheetData>
  <mergeCells count="1">
    <mergeCell ref="A1:J1"/>
  </mergeCells>
  <pageMargins left="0.70866141732283472" right="0.31496062992125984" top="0.35433070866141736" bottom="0.15748031496062992" header="0.31496062992125984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финансовое управление</dc:creator>
  <cp:lastModifiedBy>User</cp:lastModifiedBy>
  <cp:lastPrinted>2020-11-23T04:48:06Z</cp:lastPrinted>
  <dcterms:created xsi:type="dcterms:W3CDTF">2017-11-23T06:09:43Z</dcterms:created>
  <dcterms:modified xsi:type="dcterms:W3CDTF">2020-11-23T04:48:08Z</dcterms:modified>
</cp:coreProperties>
</file>