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10" windowHeight="9570"/>
  </bookViews>
  <sheets>
    <sheet name="1" sheetId="4" r:id="rId1"/>
  </sheets>
  <calcPr calcId="152511"/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35" i="4"/>
  <c r="D36" i="4"/>
  <c r="D37" i="4"/>
  <c r="D38" i="4"/>
  <c r="D39" i="4"/>
  <c r="D40" i="4"/>
  <c r="D27" i="4"/>
  <c r="D24" i="4"/>
  <c r="D21" i="4"/>
  <c r="D17" i="4"/>
  <c r="D18" i="4"/>
  <c r="D19" i="4"/>
  <c r="D16" i="4"/>
  <c r="D15" i="4"/>
  <c r="D13" i="4"/>
  <c r="D12" i="4"/>
  <c r="D14" i="4"/>
  <c r="D20" i="4"/>
  <c r="D22" i="4"/>
  <c r="D23" i="4"/>
  <c r="D11" i="4"/>
  <c r="L23" i="4" l="1"/>
  <c r="L22" i="4"/>
  <c r="L14" i="4" s="1"/>
  <c r="L20" i="4"/>
  <c r="L11" i="4"/>
  <c r="K51" i="4" l="1"/>
  <c r="K49" i="4" s="1"/>
  <c r="I51" i="4"/>
  <c r="I49" i="4" s="1"/>
  <c r="G53" i="4"/>
  <c r="I53" i="4"/>
  <c r="K53" i="4"/>
  <c r="G49" i="4"/>
  <c r="E49" i="4"/>
  <c r="E53" i="4"/>
</calcChain>
</file>

<file path=xl/sharedStrings.xml><?xml version="1.0" encoding="utf-8"?>
<sst xmlns="http://schemas.openxmlformats.org/spreadsheetml/2006/main" count="259" uniqueCount="151">
  <si>
    <t>№</t>
  </si>
  <si>
    <t>Наименование показателя</t>
  </si>
  <si>
    <t>Единица измерения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</si>
  <si>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</si>
  <si>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</si>
  <si>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</si>
  <si>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</t>
  </si>
  <si>
    <t>Конкурсы</t>
  </si>
  <si>
    <t>Электронные аукционы</t>
  </si>
  <si>
    <t>Запросы котировок</t>
  </si>
  <si>
    <t>Запросы предложений</t>
  </si>
  <si>
    <t>открытые</t>
  </si>
  <si>
    <t>открытые с ограниченным участием</t>
  </si>
  <si>
    <t>без проведения конкурентных  способов определения поставщиков (подрядчиков, исполнителей)</t>
  </si>
  <si>
    <t>закупки малого объема</t>
  </si>
  <si>
    <t>х</t>
  </si>
  <si>
    <t>ед.</t>
  </si>
  <si>
    <t>1.1</t>
  </si>
  <si>
    <t>2.1</t>
  </si>
  <si>
    <t>тыс. руб.</t>
  </si>
  <si>
    <t>3.1</t>
  </si>
  <si>
    <t>3.2</t>
  </si>
  <si>
    <t>4.1</t>
  </si>
  <si>
    <t>2</t>
  </si>
  <si>
    <t>3</t>
  </si>
  <si>
    <t>4</t>
  </si>
  <si>
    <t>5</t>
  </si>
  <si>
    <t>5.1</t>
  </si>
  <si>
    <t>5.2</t>
  </si>
  <si>
    <t>6</t>
  </si>
  <si>
    <t>7.1</t>
  </si>
  <si>
    <t>8.1</t>
  </si>
  <si>
    <t>9</t>
  </si>
  <si>
    <t>9.1</t>
  </si>
  <si>
    <t>14</t>
  </si>
  <si>
    <t>15</t>
  </si>
  <si>
    <t>открытые двухэтапные</t>
  </si>
  <si>
    <t>8.2</t>
  </si>
  <si>
    <t>по процедурам закупок (лотов), которые не привели к заключению контрактов</t>
  </si>
  <si>
    <t>1</t>
  </si>
  <si>
    <t>№ п/п</t>
  </si>
  <si>
    <t>7</t>
  </si>
  <si>
    <t>8</t>
  </si>
  <si>
    <t>10</t>
  </si>
  <si>
    <t>11</t>
  </si>
  <si>
    <t>12</t>
  </si>
  <si>
    <t>13</t>
  </si>
  <si>
    <t>тыс. рублей</t>
  </si>
  <si>
    <t>Наименование и реквизиты нормативного правового акта</t>
  </si>
  <si>
    <t>Краткое описание нормативного правового акта</t>
  </si>
  <si>
    <t>7.2</t>
  </si>
  <si>
    <t xml:space="preserve">Всего проведено способов определения поставщиков (подрядчиков, исполнителей) (лотов) и закупок у единственного поставщика </t>
  </si>
  <si>
    <t>1.1.1</t>
  </si>
  <si>
    <t>Суммарная начальная цена контрактов (лотов) и договоров по проведенным процедурам</t>
  </si>
  <si>
    <t>2.1.1</t>
  </si>
  <si>
    <t>Общее количество поданных заявок</t>
  </si>
  <si>
    <t>Количество заявок, поданных для участия в способах определения поставщиков, признанных несостоявшимися.</t>
  </si>
  <si>
    <t>Количество заявок, поданных для участия в способах определения поставщиков, признанных несостоявшимися, которые не привели к заключению контрактов</t>
  </si>
  <si>
    <t>Количество заключенных контрактов</t>
  </si>
  <si>
    <t xml:space="preserve">Общая стоимость заключенных контрактов в т.ч. </t>
  </si>
  <si>
    <t>с республиканскими поставщиками (подрядчиками, исполнителями)</t>
  </si>
  <si>
    <t>Информация по процедурам, проведенным для субъектов малого предпринимательства, социально ориентированных некаоммерческих организаций (далее - СМП, СОНО)</t>
  </si>
  <si>
    <t>Совокупный годовой объем закупок для определения доли закупок у СМП, СОНО</t>
  </si>
  <si>
    <t>Всего процедур закупок (лотов) для СМП, СОНО</t>
  </si>
  <si>
    <t>количество несостоявшихся процедур закупок (лотов),  с СМП, СОНО</t>
  </si>
  <si>
    <t>количество несостоявшихся процедур закупок (лотов), которые не привели к заключению контрактов с СМП, СОНО</t>
  </si>
  <si>
    <t>Суммарная начальная цена контрактов (лотов) по проведенным процедурам с СМП, СОНО</t>
  </si>
  <si>
    <t>Суммарная начальная цена контрактов (лотов) несостоявшихся процедур закупок (лотов) с СМП, СОНО</t>
  </si>
  <si>
    <t>Суммарная начальная цена контрактов (лотов) несостоявшихся процедур закупок (лотов), которые не привели к заключению контрактов  с СМП, СОНО</t>
  </si>
  <si>
    <t xml:space="preserve">Общее количество поданных заявок по процедурам  закупок (лотов), проведенным для СМП, СОНО, в том числе: </t>
  </si>
  <si>
    <t>Количество заключенных контрактов с СМП, СОНО</t>
  </si>
  <si>
    <t>Стоимость заключенных контрактов с СМП, СОНО</t>
  </si>
  <si>
    <t xml:space="preserve">I. Сведения  об осуществлении  закупок товаров, работ, услуг для обеспечения муниципальных нужд </t>
  </si>
  <si>
    <t>Количество несостоявшихся способов определения поставщиков (подрядчиков, исполнителей) (лотов)</t>
  </si>
  <si>
    <t>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</si>
  <si>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Суммарная начальная цена контрактов по результатам несостоявшихся конкурсов, аукционов (лотов), запросов котировок, запросов предложений</t>
  </si>
  <si>
    <t>Суммарная начальная цена контрактов по результатам несостоявшихся конкурсов, аукционов (лотов), запросов котировок, запросов предложений,  которые не привели к заключению контрактов.</t>
  </si>
  <si>
    <t>количество заключенных контрактов по результатам несостоявшихся способов определения поставщиков (подрядчиков, исполнителей) (лотов)</t>
  </si>
  <si>
    <t>общая стоимость заключенных контрактов по результатам несостоявшихся конкурсов, аукционов (лотов), запросов котировок, запросов предложений</t>
  </si>
  <si>
    <t>Количество заключенных контрактов с СМП, СОНО по результатам несостоявшихся способов определения поставщиков (подрядчиков, исполнителей) (лотов)</t>
  </si>
  <si>
    <t>Стоимость заключенных контрактов с СМП, СОНО по результатам несостоявшихся способов определения поставщиков (подрядчиков, исполнителей) (лотов)</t>
  </si>
  <si>
    <t>Количество заключенных контрактов с СМП, СОНО, привлекаемыми к исполнению контрактов в качестве субподрядчиков, соисполнителей</t>
  </si>
  <si>
    <t>Стоимость заключенных контрактов с СМП, СОНО, привлекаемыми к исполнению контрактов в качестве субподрядчиков, соисполнителей</t>
  </si>
  <si>
    <t>№№ п/п</t>
  </si>
  <si>
    <t xml:space="preserve">Наименование
органа
ведомственного
контроля
</t>
  </si>
  <si>
    <t>Количество подведомственных заказчиков, осуществляющих закупки согласно Закону № 44-ФЗ,</t>
  </si>
  <si>
    <t xml:space="preserve">Количество проверенных подведомственных заказчиков, 
ед.
</t>
  </si>
  <si>
    <t>Процент выполнения плана проверок,</t>
  </si>
  <si>
    <t>Количество выявленных нарушений по результатам проверок, ед</t>
  </si>
  <si>
    <t xml:space="preserve">Количество актов по результатам проверок, направленных в адрес
Министерства
финансов
Республики
Башкортостан,
ед.
</t>
  </si>
  <si>
    <t>Единица               измерения</t>
  </si>
  <si>
    <t>Значение показателя</t>
  </si>
  <si>
    <t xml:space="preserve">по плановым
проверкам
</t>
  </si>
  <si>
    <t xml:space="preserve">по внеплановым
проверкам
</t>
  </si>
  <si>
    <t>Количество проведенных проверок соблюдения заказчиками законодательства о контрактной системе</t>
  </si>
  <si>
    <t>Количество выявленных нарушений законодательства о контрактной системе по результатам проведенных проверок</t>
  </si>
  <si>
    <t>Количество рассмотренных дел об административных правонарушениях по результатам проверок, в том числе:</t>
  </si>
  <si>
    <r>
      <t>с вынесением постановлений о назначении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административного наказания в виде административного штрафа</t>
    </r>
  </si>
  <si>
    <r>
      <t>Общий размер административных штрафов, назначенных в соответствии с вынесенными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постановлениями о назначении административного наказания</t>
    </r>
  </si>
  <si>
    <r>
      <t>Общая стоимость уплаченных штрафов по постановлениям о назначении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административного наказания</t>
    </r>
  </si>
  <si>
    <t>Количество</t>
  </si>
  <si>
    <t>Стоимость, тыс.руб</t>
  </si>
  <si>
    <t>Проверено закупок - всего, в том числе:</t>
  </si>
  <si>
    <t>закупок, в которых выявлено несоблюдение заказчиками правил нормирования в сфере закупок</t>
  </si>
  <si>
    <t xml:space="preserve">закупок, в которых выявлены нарушения при определении и обосновании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услуги, начальной суммы 
цены единицы товара, работы, услуги
</t>
  </si>
  <si>
    <t>закупок, в которых не соблюдены требования к исполнению, изменению контракта, а также выполнению условий контракта, в том числе в части соответствия поставленного товара, выполненной работы (ее результата) или оказанной услуги условиям контракта</t>
  </si>
  <si>
    <t>1.З</t>
  </si>
  <si>
    <t>1.2</t>
  </si>
  <si>
    <t>1.4</t>
  </si>
  <si>
    <t>закупок, в которых выявлено несоответствие использования поставленного товара, выполненной работы (ее результата) или оказанной услуги целям осуществления закупки</t>
  </si>
  <si>
    <t>II. Информация о результатах осуществления ведомственного контроля в сфере закупок</t>
  </si>
  <si>
    <t xml:space="preserve">III.Сведения о результатах осуществления контроля в сфере закупок товаров, работ, услуг для обеспечения муниципальных нужд
</t>
  </si>
  <si>
    <t xml:space="preserve">IV. Сведения о результатах осуществления внутреннего муниципального финансового контроля в сфере закупок 
</t>
  </si>
  <si>
    <t>Администрация городского округа город Октябрьский Республики Башкортостан ( с учетом подведомственных учреждений)</t>
  </si>
  <si>
    <t>-</t>
  </si>
  <si>
    <t>47</t>
  </si>
  <si>
    <t xml:space="preserve">ИНФОРМАЦИЯ
об объеме закупок у субъектов малого предпринимательства, социально ориентированных некоммерческих организаций 
</t>
  </si>
  <si>
    <t>Финансовое обеспечение</t>
  </si>
  <si>
    <t>совокупный годовой объем закупок, тыс. руб.</t>
  </si>
  <si>
    <t xml:space="preserve">совокупный годовой объем закупок, рассчитанный с учетом части 1.1 статьи 30 Закона </t>
  </si>
  <si>
    <t>№№       п/п</t>
  </si>
  <si>
    <t>Планирование</t>
  </si>
  <si>
    <t xml:space="preserve">запланированные закупки
у СМП и СОНКО
</t>
  </si>
  <si>
    <t>стоимость, тыс. руб.</t>
  </si>
  <si>
    <t>%</t>
  </si>
  <si>
    <t>Фактическое исполнение согласно Закону № 44-ФЗ</t>
  </si>
  <si>
    <t xml:space="preserve">объем закупок, осуществленных
у СМП и СОНКО, тыс. руб.
</t>
  </si>
  <si>
    <t xml:space="preserve">объем привлечения
в отчетном периоде
субподрядчиков, соисполнителей из числа СМП и СОНКО
к исполнению </t>
  </si>
  <si>
    <t>доля закупок, которые заказчик осуществил у СМП и СОНКО, %</t>
  </si>
  <si>
    <t xml:space="preserve">ИНФОРМАЦИЯ
об осуществлении закупок у единственного поставщика (подрядчика, исполнителя)
</t>
  </si>
  <si>
    <t>№№ П/П</t>
  </si>
  <si>
    <t>Способ определения поставщика (подрядчика, исполнителя)</t>
  </si>
  <si>
    <t>Всего заключено контрактов у единственного поставщика (подрядчика, исполнителя)</t>
  </si>
  <si>
    <t>в том числе с поставщиками (подрядчиками, исполнителями) Республики Башкортостан</t>
  </si>
  <si>
    <t xml:space="preserve">количество,
ед.
</t>
  </si>
  <si>
    <t xml:space="preserve">сумма,
тыс.
руб.
</t>
  </si>
  <si>
    <t>Всего по пункту 4 части 1 статьи 93 Закона № 44-ФЗ, в том числе:</t>
  </si>
  <si>
    <t>на основании закупочной сессии в информационной подсистеме «Агрегатор торгов малого объема» (далее - ИС АТМО)</t>
  </si>
  <si>
    <t>без проведения закупочной сессии в ИС АТМО (вне ИС АТМО)</t>
  </si>
  <si>
    <t>1.3</t>
  </si>
  <si>
    <t>на бумажном носителе (сведения не внесены в ИС АТМО)</t>
  </si>
  <si>
    <t>2.2</t>
  </si>
  <si>
    <t>2.3</t>
  </si>
  <si>
    <t>Всего по пункту 5 части 1 статьи 93 Закона № 44-ФЗ, в том числе:</t>
  </si>
  <si>
    <t>на основании закупочной сессии в ИС АТМО</t>
  </si>
  <si>
    <t xml:space="preserve">По пункту 23 части 1 статьи 93 Закона  № 44-ФЗ
</t>
  </si>
  <si>
    <t xml:space="preserve">По пункту 44 части 1 статьи 93 Закона № 44-ФЗ
</t>
  </si>
  <si>
    <t xml:space="preserve">По пункту 45 части 1 статьи 93 Закона № 44-ФЗ
</t>
  </si>
  <si>
    <t xml:space="preserve">По пункту 46 части 1 статьи 93 Закона  № 44-ФЗ
</t>
  </si>
  <si>
    <t xml:space="preserve">По пункту 52 части 1 статьи 93 Закона № 44-ФЗ
</t>
  </si>
  <si>
    <t>Сводный аналитический отчет о результатах мониторинга                                                                                                                                                                                        городского округа город Октябрьский Республики Башкортостан за январь - декабрь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</si>
</sst>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Fill="1"/>
    <xf numFmtId="49" fontId="2" fillId="0" borderId="0" xfId="0" applyNumberFormat="1" applyFont="1"/>
    <xf numFmtId="49" fontId="2" fillId="0" borderId="0" xfId="0" applyNumberFormat="1" applyFont="1" applyFill="1"/>
    <xf numFmtId="49" fontId="2" fillId="0" borderId="1" xfId="0" applyNumberFormat="1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3" fillId="0" borderId="0" xfId="0" applyFont="1" applyAlignment="1">
      <alignment horizont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3" fontId="10" fillId="0" borderId="1" xfId="0" applyNumberFormat="1" applyFont="1" applyBorder="1" applyAlignment="1" applyProtection="1">
      <alignment horizontal="right" vertical="center" wrapText="1"/>
      <protection locked="0"/>
    </xf>
    <xf numFmtId="4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>
      <alignment horizontal="center" vertical="center" wrapText="1"/>
    </xf>
    <xf numFmtId="4" fontId="11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/>
    <xf numFmtId="4" fontId="11" fillId="3" borderId="1" xfId="0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1" fontId="10" fillId="0" borderId="1" xfId="0" applyNumberFormat="1" applyFont="1" applyBorder="1" applyAlignment="1" applyProtection="1">
      <alignment horizontal="right" vertical="center" wrapText="1"/>
      <protection locked="0"/>
    </xf>
    <xf numFmtId="1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0" applyNumberFormat="1" applyFont="1"/>
    <xf numFmtId="4" fontId="2" fillId="0" borderId="0" xfId="0" applyNumberFormat="1" applyFont="1"/>
    <xf numFmtId="16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justify" vertical="top" wrapText="1"/>
    </xf>
    <xf numFmtId="0" fontId="14" fillId="5" borderId="1" xfId="0" applyFont="1" applyFill="1" applyBorder="1" applyAlignment="1">
      <alignment horizontal="left" vertical="center" wrapText="1" indent="2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 indent="1"/>
    </xf>
    <xf numFmtId="49" fontId="14" fillId="5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0" xfId="0" applyFont="1" applyBorder="1"/>
    <xf numFmtId="0" fontId="14" fillId="5" borderId="0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 applyProtection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3" fontId="13" fillId="2" borderId="3" xfId="0" applyNumberFormat="1" applyFont="1" applyFill="1" applyBorder="1" applyAlignment="1" applyProtection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 applyProtection="1">
      <alignment horizontal="center" vertical="center" wrapText="1"/>
      <protection locked="0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1" fillId="0" borderId="2" xfId="0" applyNumberFormat="1" applyFont="1" applyBorder="1" applyAlignment="1" applyProtection="1">
      <alignment horizontal="center" vertical="center" wrapText="1"/>
      <protection locked="0"/>
    </xf>
    <xf numFmtId="3" fontId="11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971550</xdr:colOff>
      <xdr:row>36</xdr:row>
      <xdr:rowOff>419100</xdr:rowOff>
    </xdr:from>
    <xdr:ext cx="914400" cy="264560"/>
    <xdr:sp macro="" textlink="">
      <xdr:nvSpPr>
        <xdr:cNvPr id="2" name="TextBox 1"/>
        <xdr:cNvSpPr txBox="1"/>
      </xdr:nvSpPr>
      <xdr:spPr>
        <a:xfrm>
          <a:off x="8410575" y="16868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3" name="TextBox 2"/>
        <xdr:cNvSpPr txBox="1"/>
      </xdr:nvSpPr>
      <xdr:spPr>
        <a:xfrm>
          <a:off x="7810500" y="175164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4" name="TextBox 3"/>
        <xdr:cNvSpPr txBox="1"/>
      </xdr:nvSpPr>
      <xdr:spPr>
        <a:xfrm>
          <a:off x="7810500" y="176117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36</xdr:row>
      <xdr:rowOff>419100</xdr:rowOff>
    </xdr:from>
    <xdr:ext cx="914400" cy="264560"/>
    <xdr:sp macro="" textlink="">
      <xdr:nvSpPr>
        <xdr:cNvPr id="5" name="TextBox 4"/>
        <xdr:cNvSpPr txBox="1"/>
      </xdr:nvSpPr>
      <xdr:spPr>
        <a:xfrm>
          <a:off x="9096375" y="227742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6" name="TextBox 5"/>
        <xdr:cNvSpPr txBox="1"/>
      </xdr:nvSpPr>
      <xdr:spPr>
        <a:xfrm>
          <a:off x="9096375" y="237172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7" name="TextBox 6"/>
        <xdr:cNvSpPr txBox="1"/>
      </xdr:nvSpPr>
      <xdr:spPr>
        <a:xfrm>
          <a:off x="9096375" y="237172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tabSelected="1" topLeftCell="A34" zoomScale="74" zoomScaleNormal="74" workbookViewId="0">
      <selection activeCell="V7" sqref="V7"/>
    </sheetView>
  </sheetViews>
  <sheetFormatPr defaultRowHeight="15.75" x14ac:dyDescent="0.25"/>
  <cols>
    <col min="1" max="1" width="9.140625" style="3"/>
    <col min="2" max="2" width="44.7109375" style="1" customWidth="1"/>
    <col min="3" max="9" width="17" style="1" customWidth="1"/>
    <col min="10" max="10" width="14.7109375" style="1" customWidth="1"/>
    <col min="11" max="12" width="17" style="1" customWidth="1"/>
    <col min="13" max="13" width="9.140625" style="1"/>
    <col min="14" max="14" width="11.7109375" style="1" bestFit="1" customWidth="1"/>
    <col min="15" max="16384" width="9.140625" style="1"/>
  </cols>
  <sheetData>
    <row r="2" spans="1:14" ht="45" customHeight="1" x14ac:dyDescent="0.3">
      <c r="B2" s="95" t="s">
        <v>150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4" ht="21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22.5" customHeight="1" x14ac:dyDescent="0.3">
      <c r="B4" s="9"/>
      <c r="C4" s="98" t="s">
        <v>72</v>
      </c>
      <c r="D4" s="98"/>
      <c r="E4" s="98"/>
      <c r="F4" s="98"/>
      <c r="G4" s="98"/>
      <c r="H4" s="98"/>
      <c r="I4" s="98"/>
      <c r="J4" s="98"/>
      <c r="K4" s="9"/>
      <c r="L4" s="9"/>
    </row>
    <row r="5" spans="1:14" ht="27" customHeight="1" x14ac:dyDescent="0.25">
      <c r="A5" s="4"/>
      <c r="B5" s="2"/>
      <c r="C5" s="96"/>
      <c r="D5" s="97"/>
      <c r="E5" s="97"/>
      <c r="F5" s="97"/>
      <c r="G5" s="97"/>
      <c r="H5" s="97"/>
      <c r="I5" s="97"/>
      <c r="J5" s="97"/>
      <c r="K5" s="97"/>
      <c r="L5" s="97"/>
    </row>
    <row r="6" spans="1:14" ht="18.75" customHeight="1" x14ac:dyDescent="0.25">
      <c r="A6" s="101" t="s">
        <v>0</v>
      </c>
      <c r="B6" s="84" t="s">
        <v>1</v>
      </c>
      <c r="C6" s="84" t="s">
        <v>2</v>
      </c>
      <c r="D6" s="84" t="s">
        <v>3</v>
      </c>
      <c r="E6" s="84" t="s">
        <v>4</v>
      </c>
      <c r="F6" s="84"/>
      <c r="G6" s="84"/>
      <c r="H6" s="84"/>
      <c r="I6" s="84"/>
      <c r="J6" s="84"/>
      <c r="K6" s="84"/>
      <c r="L6" s="84"/>
    </row>
    <row r="7" spans="1:14" ht="42" customHeight="1" x14ac:dyDescent="0.25">
      <c r="A7" s="101"/>
      <c r="B7" s="84"/>
      <c r="C7" s="84"/>
      <c r="D7" s="84"/>
      <c r="E7" s="84" t="s">
        <v>5</v>
      </c>
      <c r="F7" s="84"/>
      <c r="G7" s="84"/>
      <c r="H7" s="84"/>
      <c r="I7" s="84"/>
      <c r="J7" s="84"/>
      <c r="K7" s="84" t="s">
        <v>6</v>
      </c>
      <c r="L7" s="84"/>
    </row>
    <row r="8" spans="1:14" x14ac:dyDescent="0.25">
      <c r="A8" s="101"/>
      <c r="B8" s="84"/>
      <c r="C8" s="84"/>
      <c r="D8" s="84"/>
      <c r="E8" s="84" t="s">
        <v>7</v>
      </c>
      <c r="F8" s="84"/>
      <c r="G8" s="84"/>
      <c r="H8" s="84" t="s">
        <v>8</v>
      </c>
      <c r="I8" s="84" t="s">
        <v>9</v>
      </c>
      <c r="J8" s="84" t="s">
        <v>10</v>
      </c>
      <c r="K8" s="84"/>
      <c r="L8" s="84"/>
    </row>
    <row r="9" spans="1:14" ht="18.75" customHeight="1" x14ac:dyDescent="0.25">
      <c r="A9" s="101"/>
      <c r="B9" s="84"/>
      <c r="C9" s="84"/>
      <c r="D9" s="84"/>
      <c r="E9" s="84" t="s">
        <v>11</v>
      </c>
      <c r="F9" s="84" t="s">
        <v>12</v>
      </c>
      <c r="G9" s="84" t="s">
        <v>36</v>
      </c>
      <c r="H9" s="84"/>
      <c r="I9" s="84"/>
      <c r="J9" s="84"/>
      <c r="K9" s="84" t="s">
        <v>13</v>
      </c>
      <c r="L9" s="84" t="s">
        <v>14</v>
      </c>
    </row>
    <row r="10" spans="1:14" ht="63" customHeight="1" x14ac:dyDescent="0.25">
      <c r="A10" s="101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4" ht="62.25" customHeight="1" x14ac:dyDescent="0.25">
      <c r="A11" s="13" t="s">
        <v>39</v>
      </c>
      <c r="B11" s="10" t="s">
        <v>51</v>
      </c>
      <c r="C11" s="11" t="s">
        <v>16</v>
      </c>
      <c r="D11" s="18">
        <f>E11+H11+I11+K11+L11</f>
        <v>7010</v>
      </c>
      <c r="E11" s="27">
        <v>28</v>
      </c>
      <c r="F11" s="27"/>
      <c r="G11" s="27"/>
      <c r="H11" s="27">
        <v>323</v>
      </c>
      <c r="I11" s="27">
        <v>15</v>
      </c>
      <c r="J11" s="28"/>
      <c r="K11" s="24">
        <v>150</v>
      </c>
      <c r="L11" s="18">
        <f>6419+75</f>
        <v>6494</v>
      </c>
    </row>
    <row r="12" spans="1:14" ht="54" customHeight="1" x14ac:dyDescent="0.25">
      <c r="A12" s="11" t="s">
        <v>17</v>
      </c>
      <c r="B12" s="14" t="s">
        <v>73</v>
      </c>
      <c r="C12" s="11" t="s">
        <v>16</v>
      </c>
      <c r="D12" s="18">
        <f>E12+H12+I12</f>
        <v>190</v>
      </c>
      <c r="E12" s="24">
        <v>14</v>
      </c>
      <c r="F12" s="18"/>
      <c r="G12" s="18"/>
      <c r="H12" s="24">
        <v>162</v>
      </c>
      <c r="I12" s="18">
        <v>14</v>
      </c>
      <c r="J12" s="18"/>
      <c r="K12" s="19" t="s">
        <v>15</v>
      </c>
      <c r="L12" s="19" t="s">
        <v>15</v>
      </c>
    </row>
    <row r="13" spans="1:14" ht="69.75" customHeight="1" x14ac:dyDescent="0.25">
      <c r="A13" s="11" t="s">
        <v>52</v>
      </c>
      <c r="B13" s="14" t="s">
        <v>74</v>
      </c>
      <c r="C13" s="11" t="s">
        <v>16</v>
      </c>
      <c r="D13" s="18">
        <f>E13+H13+I13</f>
        <v>33</v>
      </c>
      <c r="E13" s="24">
        <v>2</v>
      </c>
      <c r="F13" s="18"/>
      <c r="G13" s="18"/>
      <c r="H13" s="24">
        <v>30</v>
      </c>
      <c r="I13" s="18">
        <v>1</v>
      </c>
      <c r="J13" s="18"/>
      <c r="K13" s="19" t="s">
        <v>15</v>
      </c>
      <c r="L13" s="19" t="s">
        <v>15</v>
      </c>
    </row>
    <row r="14" spans="1:14" ht="42.75" customHeight="1" x14ac:dyDescent="0.25">
      <c r="A14" s="13" t="s">
        <v>23</v>
      </c>
      <c r="B14" s="14" t="s">
        <v>53</v>
      </c>
      <c r="C14" s="11" t="s">
        <v>47</v>
      </c>
      <c r="D14" s="22">
        <f t="shared" ref="D14:D23" si="0">E14+H14+I14+K14+L14</f>
        <v>1719810.1999999997</v>
      </c>
      <c r="E14" s="62">
        <v>501406.30000000005</v>
      </c>
      <c r="F14" s="62"/>
      <c r="G14" s="62"/>
      <c r="H14" s="62">
        <v>760136.2</v>
      </c>
      <c r="I14" s="62">
        <v>5659.4</v>
      </c>
      <c r="J14" s="37"/>
      <c r="K14" s="62">
        <v>138485.20000000001</v>
      </c>
      <c r="L14" s="62">
        <f>L22+103.2+12287.2</f>
        <v>314123.09999999998</v>
      </c>
      <c r="N14" s="25"/>
    </row>
    <row r="15" spans="1:14" ht="72.75" customHeight="1" x14ac:dyDescent="0.25">
      <c r="A15" s="13" t="s">
        <v>18</v>
      </c>
      <c r="B15" s="14" t="s">
        <v>75</v>
      </c>
      <c r="C15" s="11" t="s">
        <v>47</v>
      </c>
      <c r="D15" s="22">
        <f>E15+H15+I15</f>
        <v>726842.40000000014</v>
      </c>
      <c r="E15" s="62">
        <v>326567.2</v>
      </c>
      <c r="F15" s="62"/>
      <c r="G15" s="62"/>
      <c r="H15" s="62">
        <v>395324.9</v>
      </c>
      <c r="I15" s="62">
        <v>4950.3</v>
      </c>
      <c r="J15" s="37"/>
      <c r="K15" s="26" t="s">
        <v>15</v>
      </c>
      <c r="L15" s="26" t="s">
        <v>15</v>
      </c>
      <c r="N15" s="25"/>
    </row>
    <row r="16" spans="1:14" ht="92.25" customHeight="1" x14ac:dyDescent="0.25">
      <c r="A16" s="13" t="s">
        <v>54</v>
      </c>
      <c r="B16" s="14" t="s">
        <v>76</v>
      </c>
      <c r="C16" s="11" t="s">
        <v>47</v>
      </c>
      <c r="D16" s="22">
        <f>E16+H16+I16</f>
        <v>64504.9</v>
      </c>
      <c r="E16" s="62">
        <v>3962.9</v>
      </c>
      <c r="F16" s="62"/>
      <c r="G16" s="62"/>
      <c r="H16" s="62">
        <v>60405.7</v>
      </c>
      <c r="I16" s="62">
        <v>136.30000000000001</v>
      </c>
      <c r="J16" s="20"/>
      <c r="K16" s="26" t="s">
        <v>15</v>
      </c>
      <c r="L16" s="26" t="s">
        <v>15</v>
      </c>
      <c r="N16" s="25"/>
    </row>
    <row r="17" spans="1:14" ht="36.75" customHeight="1" x14ac:dyDescent="0.25">
      <c r="A17" s="13" t="s">
        <v>24</v>
      </c>
      <c r="B17" s="14" t="s">
        <v>55</v>
      </c>
      <c r="C17" s="11" t="s">
        <v>16</v>
      </c>
      <c r="D17" s="18">
        <f t="shared" ref="D17:D19" si="1">E17+H17+I17</f>
        <v>817</v>
      </c>
      <c r="E17" s="24">
        <v>83</v>
      </c>
      <c r="F17" s="18"/>
      <c r="G17" s="18"/>
      <c r="H17" s="24">
        <v>722</v>
      </c>
      <c r="I17" s="18">
        <v>12</v>
      </c>
      <c r="J17" s="18"/>
      <c r="K17" s="19" t="s">
        <v>15</v>
      </c>
      <c r="L17" s="19" t="s">
        <v>15</v>
      </c>
      <c r="N17" s="35"/>
    </row>
    <row r="18" spans="1:14" ht="55.5" customHeight="1" x14ac:dyDescent="0.25">
      <c r="A18" s="14" t="s">
        <v>20</v>
      </c>
      <c r="B18" s="14" t="s">
        <v>56</v>
      </c>
      <c r="C18" s="10" t="s">
        <v>16</v>
      </c>
      <c r="D18" s="18">
        <f t="shared" si="1"/>
        <v>148</v>
      </c>
      <c r="E18" s="27">
        <v>8</v>
      </c>
      <c r="F18" s="28"/>
      <c r="G18" s="28"/>
      <c r="H18" s="27">
        <v>130</v>
      </c>
      <c r="I18" s="28">
        <v>10</v>
      </c>
      <c r="J18" s="28"/>
      <c r="K18" s="19" t="s">
        <v>15</v>
      </c>
      <c r="L18" s="19" t="s">
        <v>15</v>
      </c>
      <c r="N18" s="35"/>
    </row>
    <row r="19" spans="1:14" ht="72" customHeight="1" x14ac:dyDescent="0.25">
      <c r="A19" s="14" t="s">
        <v>21</v>
      </c>
      <c r="B19" s="14" t="s">
        <v>57</v>
      </c>
      <c r="C19" s="10" t="s">
        <v>16</v>
      </c>
      <c r="D19" s="18">
        <f t="shared" si="1"/>
        <v>1</v>
      </c>
      <c r="E19" s="27">
        <v>0</v>
      </c>
      <c r="F19" s="28"/>
      <c r="G19" s="28"/>
      <c r="H19" s="27">
        <v>1</v>
      </c>
      <c r="I19" s="28">
        <v>0</v>
      </c>
      <c r="J19" s="28"/>
      <c r="K19" s="21" t="s">
        <v>15</v>
      </c>
      <c r="L19" s="21" t="s">
        <v>15</v>
      </c>
      <c r="N19" s="35"/>
    </row>
    <row r="20" spans="1:14" ht="40.5" customHeight="1" x14ac:dyDescent="0.25">
      <c r="A20" s="14" t="s">
        <v>25</v>
      </c>
      <c r="B20" s="14" t="s">
        <v>58</v>
      </c>
      <c r="C20" s="11" t="s">
        <v>16</v>
      </c>
      <c r="D20" s="18">
        <f t="shared" si="0"/>
        <v>7066</v>
      </c>
      <c r="E20" s="24">
        <v>49</v>
      </c>
      <c r="F20" s="18"/>
      <c r="G20" s="18"/>
      <c r="H20" s="24">
        <v>359</v>
      </c>
      <c r="I20" s="18">
        <v>14</v>
      </c>
      <c r="J20" s="18"/>
      <c r="K20" s="24">
        <v>150</v>
      </c>
      <c r="L20" s="18">
        <f>L11</f>
        <v>6494</v>
      </c>
      <c r="N20" s="35"/>
    </row>
    <row r="21" spans="1:14" ht="69" customHeight="1" x14ac:dyDescent="0.25">
      <c r="A21" s="13" t="s">
        <v>22</v>
      </c>
      <c r="B21" s="14" t="s">
        <v>77</v>
      </c>
      <c r="C21" s="11" t="s">
        <v>16</v>
      </c>
      <c r="D21" s="18">
        <f>E21+H21+I21</f>
        <v>176</v>
      </c>
      <c r="E21" s="24">
        <v>32</v>
      </c>
      <c r="F21" s="18"/>
      <c r="G21" s="18"/>
      <c r="H21" s="24">
        <v>131</v>
      </c>
      <c r="I21" s="18">
        <v>13</v>
      </c>
      <c r="J21" s="18"/>
      <c r="K21" s="19" t="s">
        <v>15</v>
      </c>
      <c r="L21" s="19" t="s">
        <v>15</v>
      </c>
      <c r="N21" s="35"/>
    </row>
    <row r="22" spans="1:14" ht="42.75" customHeight="1" x14ac:dyDescent="0.25">
      <c r="A22" s="13" t="s">
        <v>26</v>
      </c>
      <c r="B22" s="14" t="s">
        <v>59</v>
      </c>
      <c r="C22" s="11" t="s">
        <v>47</v>
      </c>
      <c r="D22" s="22">
        <f t="shared" si="0"/>
        <v>1590451.9</v>
      </c>
      <c r="E22" s="31">
        <v>491194.1</v>
      </c>
      <c r="F22" s="22"/>
      <c r="G22" s="22"/>
      <c r="H22" s="31">
        <v>653606.80000000005</v>
      </c>
      <c r="I22" s="22">
        <v>5433.1</v>
      </c>
      <c r="J22" s="22"/>
      <c r="K22" s="31">
        <v>138485.20000000001</v>
      </c>
      <c r="L22" s="22">
        <f>297190.1+4542.6</f>
        <v>301732.69999999995</v>
      </c>
      <c r="N22" s="25"/>
    </row>
    <row r="23" spans="1:14" ht="49.5" customHeight="1" x14ac:dyDescent="0.25">
      <c r="A23" s="13" t="s">
        <v>27</v>
      </c>
      <c r="B23" s="14" t="s">
        <v>60</v>
      </c>
      <c r="C23" s="11" t="s">
        <v>47</v>
      </c>
      <c r="D23" s="22">
        <f t="shared" si="0"/>
        <v>1484200.9</v>
      </c>
      <c r="E23" s="31">
        <v>477845</v>
      </c>
      <c r="F23" s="22"/>
      <c r="G23" s="22"/>
      <c r="H23" s="31">
        <v>608241.4</v>
      </c>
      <c r="I23" s="22">
        <v>5163.1000000000004</v>
      </c>
      <c r="J23" s="22"/>
      <c r="K23" s="39">
        <v>107387.70000000001</v>
      </c>
      <c r="L23" s="17">
        <f>281021.1+4542.6</f>
        <v>285563.69999999995</v>
      </c>
      <c r="N23" s="36"/>
    </row>
    <row r="24" spans="1:14" ht="63" customHeight="1" x14ac:dyDescent="0.25">
      <c r="A24" s="13" t="s">
        <v>28</v>
      </c>
      <c r="B24" s="14" t="s">
        <v>78</v>
      </c>
      <c r="C24" s="11" t="s">
        <v>47</v>
      </c>
      <c r="D24" s="22">
        <f>E24+H24+I24</f>
        <v>663182.30000000005</v>
      </c>
      <c r="E24" s="31">
        <v>323227.2</v>
      </c>
      <c r="F24" s="22"/>
      <c r="G24" s="22"/>
      <c r="H24" s="31">
        <v>335209.8</v>
      </c>
      <c r="I24" s="22">
        <v>4745.3</v>
      </c>
      <c r="J24" s="22"/>
      <c r="K24" s="39" t="s">
        <v>15</v>
      </c>
      <c r="L24" s="17" t="s">
        <v>15</v>
      </c>
      <c r="N24" s="25"/>
    </row>
    <row r="25" spans="1:14" ht="60.75" customHeight="1" x14ac:dyDescent="0.25">
      <c r="A25" s="99" t="s">
        <v>61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4" ht="54.75" customHeight="1" x14ac:dyDescent="0.25">
      <c r="A26" s="13" t="s">
        <v>29</v>
      </c>
      <c r="B26" s="10" t="s">
        <v>62</v>
      </c>
      <c r="C26" s="11" t="s">
        <v>47</v>
      </c>
      <c r="D26" s="22">
        <v>778629.9</v>
      </c>
      <c r="E26" s="19" t="s">
        <v>15</v>
      </c>
      <c r="F26" s="23" t="s">
        <v>15</v>
      </c>
      <c r="G26" s="23" t="s">
        <v>15</v>
      </c>
      <c r="H26" s="23" t="s">
        <v>15</v>
      </c>
      <c r="I26" s="23" t="s">
        <v>15</v>
      </c>
      <c r="J26" s="23" t="s">
        <v>15</v>
      </c>
      <c r="K26" s="23" t="s">
        <v>15</v>
      </c>
      <c r="L26" s="23" t="s">
        <v>15</v>
      </c>
    </row>
    <row r="27" spans="1:14" ht="42.75" customHeight="1" x14ac:dyDescent="0.25">
      <c r="A27" s="15" t="s">
        <v>41</v>
      </c>
      <c r="B27" s="12" t="s">
        <v>63</v>
      </c>
      <c r="C27" s="12" t="s">
        <v>16</v>
      </c>
      <c r="D27" s="18">
        <f>E27+H27+I27</f>
        <v>263</v>
      </c>
      <c r="E27" s="40">
        <v>18</v>
      </c>
      <c r="F27" s="34"/>
      <c r="G27" s="34"/>
      <c r="H27" s="34">
        <v>232</v>
      </c>
      <c r="I27" s="34">
        <v>13</v>
      </c>
      <c r="J27" s="34"/>
      <c r="K27" s="23" t="s">
        <v>15</v>
      </c>
      <c r="L27" s="23" t="s">
        <v>15</v>
      </c>
      <c r="N27" s="35"/>
    </row>
    <row r="28" spans="1:14" ht="50.25" customHeight="1" x14ac:dyDescent="0.25">
      <c r="A28" s="15" t="s">
        <v>30</v>
      </c>
      <c r="B28" s="12" t="s">
        <v>64</v>
      </c>
      <c r="C28" s="12" t="s">
        <v>16</v>
      </c>
      <c r="D28" s="18">
        <f t="shared" ref="D28:D40" si="2">E28+H28+I28</f>
        <v>111</v>
      </c>
      <c r="E28" s="40">
        <v>4</v>
      </c>
      <c r="F28" s="34"/>
      <c r="G28" s="34"/>
      <c r="H28" s="34">
        <v>95</v>
      </c>
      <c r="I28" s="34">
        <v>12</v>
      </c>
      <c r="J28" s="34"/>
      <c r="K28" s="23" t="s">
        <v>15</v>
      </c>
      <c r="L28" s="23" t="s">
        <v>15</v>
      </c>
      <c r="N28" s="35"/>
    </row>
    <row r="29" spans="1:14" ht="58.5" customHeight="1" x14ac:dyDescent="0.25">
      <c r="A29" s="15" t="s">
        <v>50</v>
      </c>
      <c r="B29" s="12" t="s">
        <v>65</v>
      </c>
      <c r="C29" s="12" t="s">
        <v>16</v>
      </c>
      <c r="D29" s="18">
        <f t="shared" si="2"/>
        <v>24</v>
      </c>
      <c r="E29" s="40">
        <v>2</v>
      </c>
      <c r="F29" s="34"/>
      <c r="G29" s="34"/>
      <c r="H29" s="34">
        <v>21</v>
      </c>
      <c r="I29" s="34">
        <v>1</v>
      </c>
      <c r="J29" s="34"/>
      <c r="K29" s="23" t="s">
        <v>15</v>
      </c>
      <c r="L29" s="23" t="s">
        <v>15</v>
      </c>
      <c r="N29" s="35"/>
    </row>
    <row r="30" spans="1:14" ht="62.25" customHeight="1" x14ac:dyDescent="0.25">
      <c r="A30" s="15" t="s">
        <v>42</v>
      </c>
      <c r="B30" s="12" t="s">
        <v>66</v>
      </c>
      <c r="C30" s="12" t="s">
        <v>47</v>
      </c>
      <c r="D30" s="22">
        <f t="shared" si="2"/>
        <v>523073.80000000005</v>
      </c>
      <c r="E30" s="41">
        <v>96875.1</v>
      </c>
      <c r="F30" s="29"/>
      <c r="G30" s="29"/>
      <c r="H30" s="29">
        <v>421068.79999999999</v>
      </c>
      <c r="I30" s="29">
        <v>5129.8999999999996</v>
      </c>
      <c r="J30" s="29"/>
      <c r="K30" s="23" t="s">
        <v>15</v>
      </c>
      <c r="L30" s="23" t="s">
        <v>15</v>
      </c>
      <c r="N30" s="35"/>
    </row>
    <row r="31" spans="1:14" ht="67.5" customHeight="1" x14ac:dyDescent="0.25">
      <c r="A31" s="14" t="s">
        <v>31</v>
      </c>
      <c r="B31" s="10" t="s">
        <v>67</v>
      </c>
      <c r="C31" s="10" t="s">
        <v>47</v>
      </c>
      <c r="D31" s="22">
        <f t="shared" si="2"/>
        <v>189153.6</v>
      </c>
      <c r="E31" s="42">
        <v>9153.7000000000007</v>
      </c>
      <c r="F31" s="30"/>
      <c r="G31" s="30"/>
      <c r="H31" s="30">
        <v>175579.1</v>
      </c>
      <c r="I31" s="30">
        <v>4420.8</v>
      </c>
      <c r="J31" s="30"/>
      <c r="K31" s="23" t="s">
        <v>15</v>
      </c>
      <c r="L31" s="23" t="s">
        <v>15</v>
      </c>
      <c r="N31" s="35"/>
    </row>
    <row r="32" spans="1:14" ht="68.25" customHeight="1" x14ac:dyDescent="0.25">
      <c r="A32" s="15" t="s">
        <v>37</v>
      </c>
      <c r="B32" s="12" t="s">
        <v>68</v>
      </c>
      <c r="C32" s="12" t="s">
        <v>47</v>
      </c>
      <c r="D32" s="22">
        <f t="shared" si="2"/>
        <v>52316.800000000003</v>
      </c>
      <c r="E32" s="41">
        <v>3962.9</v>
      </c>
      <c r="F32" s="29"/>
      <c r="G32" s="29"/>
      <c r="H32" s="29">
        <v>48217.599999999999</v>
      </c>
      <c r="I32" s="29">
        <v>136.30000000000001</v>
      </c>
      <c r="J32" s="29"/>
      <c r="K32" s="23" t="s">
        <v>15</v>
      </c>
      <c r="L32" s="23" t="s">
        <v>15</v>
      </c>
      <c r="N32" s="35"/>
    </row>
    <row r="33" spans="1:14" ht="57" customHeight="1" x14ac:dyDescent="0.25">
      <c r="A33" s="15" t="s">
        <v>32</v>
      </c>
      <c r="B33" s="12" t="s">
        <v>69</v>
      </c>
      <c r="C33" s="12" t="s">
        <v>16</v>
      </c>
      <c r="D33" s="18">
        <f t="shared" si="2"/>
        <v>649</v>
      </c>
      <c r="E33" s="38">
        <v>68</v>
      </c>
      <c r="F33" s="33"/>
      <c r="G33" s="33"/>
      <c r="H33" s="38">
        <v>569</v>
      </c>
      <c r="I33" s="33">
        <v>12</v>
      </c>
      <c r="J33" s="33"/>
      <c r="K33" s="23" t="s">
        <v>15</v>
      </c>
      <c r="L33" s="23" t="s">
        <v>15</v>
      </c>
      <c r="N33" s="35"/>
    </row>
    <row r="34" spans="1:14" ht="48" customHeight="1" x14ac:dyDescent="0.25">
      <c r="A34" s="15" t="s">
        <v>33</v>
      </c>
      <c r="B34" s="12" t="s">
        <v>38</v>
      </c>
      <c r="C34" s="12" t="s">
        <v>16</v>
      </c>
      <c r="D34" s="18">
        <f t="shared" si="2"/>
        <v>11</v>
      </c>
      <c r="E34" s="38">
        <v>0</v>
      </c>
      <c r="F34" s="33"/>
      <c r="G34" s="33"/>
      <c r="H34" s="33">
        <v>1</v>
      </c>
      <c r="I34" s="33">
        <v>10</v>
      </c>
      <c r="J34" s="33"/>
      <c r="K34" s="23" t="s">
        <v>15</v>
      </c>
      <c r="L34" s="23" t="s">
        <v>15</v>
      </c>
      <c r="N34" s="35"/>
    </row>
    <row r="35" spans="1:14" ht="35.25" customHeight="1" x14ac:dyDescent="0.25">
      <c r="A35" s="13" t="s">
        <v>43</v>
      </c>
      <c r="B35" s="10" t="s">
        <v>70</v>
      </c>
      <c r="C35" s="11" t="s">
        <v>16</v>
      </c>
      <c r="D35" s="18">
        <f t="shared" si="2"/>
        <v>305</v>
      </c>
      <c r="E35" s="43">
        <v>16</v>
      </c>
      <c r="F35" s="32"/>
      <c r="G35" s="32"/>
      <c r="H35" s="38">
        <v>277</v>
      </c>
      <c r="I35" s="32">
        <v>12</v>
      </c>
      <c r="J35" s="32"/>
      <c r="K35" s="19" t="s">
        <v>15</v>
      </c>
      <c r="L35" s="19" t="s">
        <v>15</v>
      </c>
      <c r="N35" s="35"/>
    </row>
    <row r="36" spans="1:14" ht="42.75" customHeight="1" x14ac:dyDescent="0.25">
      <c r="A36" s="13" t="s">
        <v>44</v>
      </c>
      <c r="B36" s="10" t="s">
        <v>71</v>
      </c>
      <c r="C36" s="11" t="s">
        <v>47</v>
      </c>
      <c r="D36" s="22">
        <f t="shared" si="2"/>
        <v>425185</v>
      </c>
      <c r="E36" s="31">
        <v>86019</v>
      </c>
      <c r="F36" s="22"/>
      <c r="G36" s="22"/>
      <c r="H36" s="22">
        <v>334262.40000000002</v>
      </c>
      <c r="I36" s="22">
        <v>4903.6000000000004</v>
      </c>
      <c r="J36" s="22"/>
      <c r="K36" s="19" t="s">
        <v>15</v>
      </c>
      <c r="L36" s="19" t="s">
        <v>15</v>
      </c>
      <c r="N36" s="35"/>
    </row>
    <row r="37" spans="1:14" ht="74.25" customHeight="1" x14ac:dyDescent="0.25">
      <c r="A37" s="13" t="s">
        <v>45</v>
      </c>
      <c r="B37" s="14" t="s">
        <v>79</v>
      </c>
      <c r="C37" s="11" t="s">
        <v>16</v>
      </c>
      <c r="D37" s="18">
        <f t="shared" si="2"/>
        <v>87</v>
      </c>
      <c r="E37" s="24">
        <v>2</v>
      </c>
      <c r="F37" s="18"/>
      <c r="G37" s="18"/>
      <c r="H37" s="24">
        <v>74</v>
      </c>
      <c r="I37" s="18">
        <v>11</v>
      </c>
      <c r="J37" s="17"/>
      <c r="K37" s="19" t="s">
        <v>15</v>
      </c>
      <c r="L37" s="19" t="s">
        <v>15</v>
      </c>
      <c r="N37" s="35"/>
    </row>
    <row r="38" spans="1:14" ht="70.5" customHeight="1" x14ac:dyDescent="0.25">
      <c r="A38" s="13" t="s">
        <v>46</v>
      </c>
      <c r="B38" s="14" t="s">
        <v>80</v>
      </c>
      <c r="C38" s="11" t="s">
        <v>47</v>
      </c>
      <c r="D38" s="22">
        <f t="shared" si="2"/>
        <v>137118.30000000002</v>
      </c>
      <c r="E38" s="31">
        <v>5170</v>
      </c>
      <c r="F38" s="22"/>
      <c r="G38" s="22"/>
      <c r="H38" s="22">
        <v>127732.6</v>
      </c>
      <c r="I38" s="22">
        <v>4215.7</v>
      </c>
      <c r="J38" s="22"/>
      <c r="K38" s="19" t="s">
        <v>15</v>
      </c>
      <c r="L38" s="19" t="s">
        <v>15</v>
      </c>
      <c r="N38" s="35"/>
    </row>
    <row r="39" spans="1:14" ht="63.75" customHeight="1" x14ac:dyDescent="0.25">
      <c r="A39" s="13" t="s">
        <v>34</v>
      </c>
      <c r="B39" s="14" t="s">
        <v>81</v>
      </c>
      <c r="C39" s="13" t="s">
        <v>16</v>
      </c>
      <c r="D39" s="18">
        <f t="shared" si="2"/>
        <v>9</v>
      </c>
      <c r="E39" s="24">
        <v>7</v>
      </c>
      <c r="F39" s="24"/>
      <c r="G39" s="18"/>
      <c r="H39" s="24">
        <v>2</v>
      </c>
      <c r="I39" s="18">
        <v>0</v>
      </c>
      <c r="J39" s="18"/>
      <c r="K39" s="19" t="s">
        <v>15</v>
      </c>
      <c r="L39" s="19" t="s">
        <v>15</v>
      </c>
      <c r="N39" s="35"/>
    </row>
    <row r="40" spans="1:14" ht="72" customHeight="1" x14ac:dyDescent="0.25">
      <c r="A40" s="13" t="s">
        <v>35</v>
      </c>
      <c r="B40" s="14" t="s">
        <v>82</v>
      </c>
      <c r="C40" s="11" t="s">
        <v>47</v>
      </c>
      <c r="D40" s="22">
        <f t="shared" si="2"/>
        <v>175756</v>
      </c>
      <c r="E40" s="31">
        <v>156750</v>
      </c>
      <c r="F40" s="31"/>
      <c r="G40" s="22"/>
      <c r="H40" s="31">
        <v>19006</v>
      </c>
      <c r="I40" s="22">
        <v>0</v>
      </c>
      <c r="J40" s="22"/>
      <c r="K40" s="19" t="s">
        <v>15</v>
      </c>
      <c r="L40" s="19" t="s">
        <v>15</v>
      </c>
      <c r="N40" s="35"/>
    </row>
    <row r="41" spans="1:14" ht="72" customHeight="1" x14ac:dyDescent="0.25">
      <c r="A41" s="105" t="s">
        <v>116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7"/>
      <c r="N41" s="35"/>
    </row>
    <row r="42" spans="1:14" ht="28.5" customHeight="1" x14ac:dyDescent="0.25">
      <c r="A42" s="110" t="s">
        <v>120</v>
      </c>
      <c r="B42" s="108" t="s">
        <v>117</v>
      </c>
      <c r="C42" s="108"/>
      <c r="D42" s="108"/>
      <c r="E42" s="109" t="s">
        <v>121</v>
      </c>
      <c r="F42" s="109"/>
      <c r="G42" s="112" t="s">
        <v>125</v>
      </c>
      <c r="H42" s="112"/>
      <c r="I42" s="112"/>
      <c r="J42" s="112"/>
      <c r="K42" s="112"/>
      <c r="L42" s="112"/>
      <c r="N42" s="35"/>
    </row>
    <row r="43" spans="1:14" ht="45" customHeight="1" x14ac:dyDescent="0.25">
      <c r="A43" s="110"/>
      <c r="B43" s="108" t="s">
        <v>118</v>
      </c>
      <c r="C43" s="111" t="s">
        <v>119</v>
      </c>
      <c r="D43" s="111"/>
      <c r="E43" s="109" t="s">
        <v>122</v>
      </c>
      <c r="F43" s="109"/>
      <c r="G43" s="112" t="s">
        <v>126</v>
      </c>
      <c r="H43" s="112"/>
      <c r="I43" s="112" t="s">
        <v>127</v>
      </c>
      <c r="J43" s="112"/>
      <c r="K43" s="113" t="s">
        <v>128</v>
      </c>
      <c r="L43" s="113"/>
      <c r="N43" s="35"/>
    </row>
    <row r="44" spans="1:14" ht="55.5" customHeight="1" x14ac:dyDescent="0.25">
      <c r="A44" s="110"/>
      <c r="B44" s="108"/>
      <c r="C44" s="111"/>
      <c r="D44" s="111"/>
      <c r="E44" s="31" t="s">
        <v>123</v>
      </c>
      <c r="F44" s="61" t="s">
        <v>124</v>
      </c>
      <c r="G44" s="112"/>
      <c r="H44" s="112"/>
      <c r="I44" s="112"/>
      <c r="J44" s="112"/>
      <c r="K44" s="113"/>
      <c r="L44" s="113"/>
      <c r="N44" s="35"/>
    </row>
    <row r="45" spans="1:14" ht="72" customHeight="1" x14ac:dyDescent="0.25">
      <c r="A45" s="13" t="s">
        <v>39</v>
      </c>
      <c r="B45" s="63">
        <v>1247250.1000000001</v>
      </c>
      <c r="C45" s="102">
        <v>778629.9</v>
      </c>
      <c r="D45" s="102"/>
      <c r="E45" s="39">
        <v>194657.5</v>
      </c>
      <c r="F45" s="39">
        <v>25</v>
      </c>
      <c r="G45" s="103">
        <v>404436.3</v>
      </c>
      <c r="H45" s="103"/>
      <c r="I45" s="103">
        <v>175756</v>
      </c>
      <c r="J45" s="103"/>
      <c r="K45" s="104">
        <v>74.5</v>
      </c>
      <c r="L45" s="104"/>
      <c r="N45" s="35"/>
    </row>
    <row r="46" spans="1:14" ht="72" customHeight="1" x14ac:dyDescent="0.25">
      <c r="A46" s="105" t="s">
        <v>129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7"/>
      <c r="N46" s="35"/>
    </row>
    <row r="47" spans="1:14" ht="72" customHeight="1" x14ac:dyDescent="0.25">
      <c r="A47" s="110" t="s">
        <v>130</v>
      </c>
      <c r="B47" s="114" t="s">
        <v>131</v>
      </c>
      <c r="C47" s="114"/>
      <c r="D47" s="114"/>
      <c r="E47" s="109" t="s">
        <v>132</v>
      </c>
      <c r="F47" s="109"/>
      <c r="G47" s="109"/>
      <c r="H47" s="109"/>
      <c r="I47" s="112" t="s">
        <v>133</v>
      </c>
      <c r="J47" s="112"/>
      <c r="K47" s="112"/>
      <c r="L47" s="112"/>
      <c r="N47" s="35"/>
    </row>
    <row r="48" spans="1:14" ht="72" customHeight="1" x14ac:dyDescent="0.25">
      <c r="A48" s="110"/>
      <c r="B48" s="114"/>
      <c r="C48" s="114"/>
      <c r="D48" s="114"/>
      <c r="E48" s="109" t="s">
        <v>134</v>
      </c>
      <c r="F48" s="109"/>
      <c r="G48" s="112" t="s">
        <v>135</v>
      </c>
      <c r="H48" s="112"/>
      <c r="I48" s="112" t="s">
        <v>134</v>
      </c>
      <c r="J48" s="112"/>
      <c r="K48" s="113" t="s">
        <v>135</v>
      </c>
      <c r="L48" s="113"/>
      <c r="N48" s="35"/>
    </row>
    <row r="49" spans="1:20" ht="72" customHeight="1" x14ac:dyDescent="0.25">
      <c r="A49" s="13" t="s">
        <v>39</v>
      </c>
      <c r="B49" s="114" t="s">
        <v>136</v>
      </c>
      <c r="C49" s="114"/>
      <c r="D49" s="114"/>
      <c r="E49" s="124">
        <f>E50+E51+E52</f>
        <v>3653</v>
      </c>
      <c r="F49" s="125"/>
      <c r="G49" s="115">
        <f t="shared" ref="G49" si="3">G50+G51+G52</f>
        <v>117731.3</v>
      </c>
      <c r="H49" s="116"/>
      <c r="I49" s="124">
        <f t="shared" ref="I49" si="4">I50+I51+I52</f>
        <v>3352</v>
      </c>
      <c r="J49" s="125"/>
      <c r="K49" s="115">
        <f t="shared" ref="K49" si="5">K50+K51+K52</f>
        <v>109415.6</v>
      </c>
      <c r="L49" s="116"/>
      <c r="N49" s="35"/>
      <c r="O49" s="35"/>
      <c r="P49" s="35"/>
      <c r="Q49" s="35"/>
      <c r="R49" s="35"/>
      <c r="S49" s="35"/>
      <c r="T49" s="35"/>
    </row>
    <row r="50" spans="1:20" ht="72" customHeight="1" x14ac:dyDescent="0.25">
      <c r="A50" s="13" t="s">
        <v>17</v>
      </c>
      <c r="B50" s="114" t="s">
        <v>137</v>
      </c>
      <c r="C50" s="114"/>
      <c r="D50" s="114"/>
      <c r="E50" s="124">
        <v>810</v>
      </c>
      <c r="F50" s="125"/>
      <c r="G50" s="122">
        <v>72492.899999999994</v>
      </c>
      <c r="H50" s="123"/>
      <c r="I50" s="126">
        <v>748</v>
      </c>
      <c r="J50" s="127"/>
      <c r="K50" s="117">
        <v>67261.3</v>
      </c>
      <c r="L50" s="118"/>
      <c r="N50" s="35"/>
    </row>
    <row r="51" spans="1:20" ht="72" customHeight="1" x14ac:dyDescent="0.25">
      <c r="A51" s="13" t="s">
        <v>107</v>
      </c>
      <c r="B51" s="114" t="s">
        <v>138</v>
      </c>
      <c r="C51" s="114"/>
      <c r="D51" s="114"/>
      <c r="E51" s="124">
        <v>2838</v>
      </c>
      <c r="F51" s="125"/>
      <c r="G51" s="122">
        <v>44714.6</v>
      </c>
      <c r="H51" s="123"/>
      <c r="I51" s="126">
        <f>2604-2</f>
        <v>2602</v>
      </c>
      <c r="J51" s="127"/>
      <c r="K51" s="117">
        <f>42154.3-33.4</f>
        <v>42120.9</v>
      </c>
      <c r="L51" s="118"/>
      <c r="N51" s="35"/>
    </row>
    <row r="52" spans="1:20" ht="72" customHeight="1" x14ac:dyDescent="0.25">
      <c r="A52" s="13" t="s">
        <v>139</v>
      </c>
      <c r="B52" s="114" t="s">
        <v>140</v>
      </c>
      <c r="C52" s="114"/>
      <c r="D52" s="114"/>
      <c r="E52" s="129">
        <v>5</v>
      </c>
      <c r="F52" s="129"/>
      <c r="G52" s="112">
        <v>523.79999999999995</v>
      </c>
      <c r="H52" s="112"/>
      <c r="I52" s="128">
        <v>2</v>
      </c>
      <c r="J52" s="128"/>
      <c r="K52" s="113">
        <v>33.4</v>
      </c>
      <c r="L52" s="113"/>
      <c r="N52" s="35"/>
    </row>
    <row r="53" spans="1:20" ht="72" customHeight="1" x14ac:dyDescent="0.25">
      <c r="A53" s="13" t="s">
        <v>23</v>
      </c>
      <c r="B53" s="108" t="s">
        <v>143</v>
      </c>
      <c r="C53" s="108"/>
      <c r="D53" s="108"/>
      <c r="E53" s="124">
        <f>E54+E55+E56</f>
        <v>2766</v>
      </c>
      <c r="F53" s="125"/>
      <c r="G53" s="115">
        <f t="shared" ref="G53" si="6">G54+G55+G56</f>
        <v>179458.80000000002</v>
      </c>
      <c r="H53" s="116"/>
      <c r="I53" s="124">
        <f t="shared" ref="I53" si="7">I54+I55+I56</f>
        <v>2617</v>
      </c>
      <c r="J53" s="125"/>
      <c r="K53" s="115">
        <f t="shared" ref="K53" si="8">K54+K55+K56</f>
        <v>171605.5</v>
      </c>
      <c r="L53" s="116"/>
      <c r="N53" s="35"/>
    </row>
    <row r="54" spans="1:20" ht="72" customHeight="1" x14ac:dyDescent="0.25">
      <c r="A54" s="13" t="s">
        <v>18</v>
      </c>
      <c r="B54" s="119" t="s">
        <v>144</v>
      </c>
      <c r="C54" s="120"/>
      <c r="D54" s="121"/>
      <c r="E54" s="124">
        <v>1147</v>
      </c>
      <c r="F54" s="125"/>
      <c r="G54" s="122">
        <v>161858.20000000001</v>
      </c>
      <c r="H54" s="123"/>
      <c r="I54" s="126">
        <v>1106</v>
      </c>
      <c r="J54" s="127"/>
      <c r="K54" s="117">
        <v>155552.79999999999</v>
      </c>
      <c r="L54" s="118"/>
      <c r="N54" s="35"/>
    </row>
    <row r="55" spans="1:20" ht="72" customHeight="1" x14ac:dyDescent="0.25">
      <c r="A55" s="13" t="s">
        <v>141</v>
      </c>
      <c r="B55" s="119" t="s">
        <v>138</v>
      </c>
      <c r="C55" s="120"/>
      <c r="D55" s="121"/>
      <c r="E55" s="124">
        <v>1619</v>
      </c>
      <c r="F55" s="125"/>
      <c r="G55" s="122">
        <v>17600.599999999999</v>
      </c>
      <c r="H55" s="123"/>
      <c r="I55" s="126">
        <v>1511</v>
      </c>
      <c r="J55" s="127"/>
      <c r="K55" s="117">
        <v>16052.7</v>
      </c>
      <c r="L55" s="118"/>
      <c r="N55" s="35"/>
    </row>
    <row r="56" spans="1:20" ht="72" customHeight="1" x14ac:dyDescent="0.25">
      <c r="A56" s="13" t="s">
        <v>142</v>
      </c>
      <c r="B56" s="119" t="s">
        <v>140</v>
      </c>
      <c r="C56" s="120"/>
      <c r="D56" s="121"/>
      <c r="E56" s="124">
        <v>0</v>
      </c>
      <c r="F56" s="125"/>
      <c r="G56" s="122">
        <v>0</v>
      </c>
      <c r="H56" s="123"/>
      <c r="I56" s="126">
        <v>0</v>
      </c>
      <c r="J56" s="127"/>
      <c r="K56" s="117">
        <v>0</v>
      </c>
      <c r="L56" s="118"/>
      <c r="N56" s="35"/>
    </row>
    <row r="57" spans="1:20" ht="72" customHeight="1" x14ac:dyDescent="0.25">
      <c r="A57" s="13" t="s">
        <v>24</v>
      </c>
      <c r="B57" s="119" t="s">
        <v>145</v>
      </c>
      <c r="C57" s="120"/>
      <c r="D57" s="121"/>
      <c r="E57" s="124">
        <v>0</v>
      </c>
      <c r="F57" s="125"/>
      <c r="G57" s="122">
        <v>0</v>
      </c>
      <c r="H57" s="123"/>
      <c r="I57" s="126">
        <v>0</v>
      </c>
      <c r="J57" s="127"/>
      <c r="K57" s="117">
        <v>0</v>
      </c>
      <c r="L57" s="118"/>
      <c r="N57" s="35"/>
    </row>
    <row r="58" spans="1:20" ht="72" customHeight="1" x14ac:dyDescent="0.25">
      <c r="A58" s="13" t="s">
        <v>25</v>
      </c>
      <c r="B58" s="119" t="s">
        <v>146</v>
      </c>
      <c r="C58" s="120"/>
      <c r="D58" s="121"/>
      <c r="E58" s="124">
        <v>0</v>
      </c>
      <c r="F58" s="125"/>
      <c r="G58" s="122">
        <v>0</v>
      </c>
      <c r="H58" s="123"/>
      <c r="I58" s="126">
        <v>0</v>
      </c>
      <c r="J58" s="127"/>
      <c r="K58" s="117">
        <v>0</v>
      </c>
      <c r="L58" s="118"/>
      <c r="N58" s="35"/>
    </row>
    <row r="59" spans="1:20" ht="72" customHeight="1" x14ac:dyDescent="0.25">
      <c r="A59" s="13" t="s">
        <v>26</v>
      </c>
      <c r="B59" s="119" t="s">
        <v>147</v>
      </c>
      <c r="C59" s="120"/>
      <c r="D59" s="121"/>
      <c r="E59" s="124">
        <v>0</v>
      </c>
      <c r="F59" s="125"/>
      <c r="G59" s="122">
        <v>0</v>
      </c>
      <c r="H59" s="123"/>
      <c r="I59" s="126">
        <v>0</v>
      </c>
      <c r="J59" s="127"/>
      <c r="K59" s="117">
        <v>0</v>
      </c>
      <c r="L59" s="118"/>
      <c r="N59" s="35"/>
    </row>
    <row r="60" spans="1:20" ht="72" customHeight="1" x14ac:dyDescent="0.25">
      <c r="A60" s="13" t="s">
        <v>29</v>
      </c>
      <c r="B60" s="119" t="s">
        <v>148</v>
      </c>
      <c r="C60" s="120"/>
      <c r="D60" s="121"/>
      <c r="E60" s="124">
        <v>0</v>
      </c>
      <c r="F60" s="125"/>
      <c r="G60" s="122">
        <v>0</v>
      </c>
      <c r="H60" s="123"/>
      <c r="I60" s="126">
        <v>0</v>
      </c>
      <c r="J60" s="127"/>
      <c r="K60" s="117">
        <v>0</v>
      </c>
      <c r="L60" s="118"/>
      <c r="N60" s="35"/>
    </row>
    <row r="61" spans="1:20" ht="72" customHeight="1" x14ac:dyDescent="0.25">
      <c r="A61" s="13" t="s">
        <v>41</v>
      </c>
      <c r="B61" s="119" t="s">
        <v>149</v>
      </c>
      <c r="C61" s="120"/>
      <c r="D61" s="121"/>
      <c r="E61" s="124">
        <v>0</v>
      </c>
      <c r="F61" s="125"/>
      <c r="G61" s="122">
        <v>0</v>
      </c>
      <c r="H61" s="123"/>
      <c r="I61" s="126">
        <v>0</v>
      </c>
      <c r="J61" s="127"/>
      <c r="K61" s="117">
        <v>0</v>
      </c>
      <c r="L61" s="118"/>
      <c r="N61" s="35"/>
    </row>
    <row r="62" spans="1:20" ht="73.5" customHeight="1" x14ac:dyDescent="0.25">
      <c r="A62" s="85" t="s">
        <v>110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7"/>
      <c r="N62" s="35"/>
    </row>
    <row r="63" spans="1:20" ht="113.25" customHeight="1" x14ac:dyDescent="0.25">
      <c r="A63" s="16" t="s">
        <v>83</v>
      </c>
      <c r="B63" s="16" t="s">
        <v>84</v>
      </c>
      <c r="C63" s="73" t="s">
        <v>85</v>
      </c>
      <c r="D63" s="74"/>
      <c r="E63" s="88" t="s">
        <v>86</v>
      </c>
      <c r="F63" s="81"/>
      <c r="G63" s="89" t="s">
        <v>87</v>
      </c>
      <c r="H63" s="90"/>
      <c r="I63" s="89" t="s">
        <v>88</v>
      </c>
      <c r="J63" s="90"/>
      <c r="K63" s="89" t="s">
        <v>89</v>
      </c>
      <c r="L63" s="90"/>
      <c r="N63" s="35"/>
    </row>
    <row r="64" spans="1:20" ht="113.25" customHeight="1" x14ac:dyDescent="0.25">
      <c r="A64" s="16" t="s">
        <v>39</v>
      </c>
      <c r="B64" s="16" t="s">
        <v>113</v>
      </c>
      <c r="C64" s="73" t="s">
        <v>115</v>
      </c>
      <c r="D64" s="74"/>
      <c r="E64" s="88">
        <v>5</v>
      </c>
      <c r="F64" s="81"/>
      <c r="G64" s="89">
        <v>100</v>
      </c>
      <c r="H64" s="90"/>
      <c r="I64" s="71">
        <v>0</v>
      </c>
      <c r="J64" s="72"/>
      <c r="K64" s="71">
        <v>0</v>
      </c>
      <c r="L64" s="72"/>
      <c r="N64" s="35"/>
    </row>
    <row r="65" spans="1:20" ht="75.75" customHeight="1" x14ac:dyDescent="0.25">
      <c r="A65" s="91" t="s">
        <v>111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N65" s="35"/>
    </row>
    <row r="66" spans="1:20" ht="24" customHeight="1" x14ac:dyDescent="0.25">
      <c r="A66" s="78" t="s">
        <v>83</v>
      </c>
      <c r="B66" s="78" t="s">
        <v>1</v>
      </c>
      <c r="C66" s="78" t="s">
        <v>90</v>
      </c>
      <c r="D66" s="78" t="s">
        <v>91</v>
      </c>
      <c r="E66" s="78"/>
      <c r="F66" s="78"/>
      <c r="G66" s="78"/>
      <c r="H66" s="46"/>
      <c r="I66" s="46"/>
      <c r="J66" s="46"/>
      <c r="K66" s="46"/>
      <c r="L66" s="46"/>
      <c r="N66" s="35"/>
    </row>
    <row r="67" spans="1:20" ht="41.25" customHeight="1" x14ac:dyDescent="0.25">
      <c r="A67" s="78"/>
      <c r="B67" s="78"/>
      <c r="C67" s="78"/>
      <c r="D67" s="78" t="s">
        <v>92</v>
      </c>
      <c r="E67" s="78"/>
      <c r="F67" s="77" t="s">
        <v>93</v>
      </c>
      <c r="G67" s="77"/>
      <c r="H67" s="46"/>
      <c r="I67" s="46"/>
      <c r="J67" s="46"/>
      <c r="K67" s="46"/>
      <c r="L67" s="46"/>
      <c r="N67" s="35"/>
    </row>
    <row r="68" spans="1:20" ht="58.5" customHeight="1" x14ac:dyDescent="0.25">
      <c r="A68" s="51">
        <v>1</v>
      </c>
      <c r="B68" s="52" t="s">
        <v>94</v>
      </c>
      <c r="C68" s="53" t="s">
        <v>16</v>
      </c>
      <c r="D68" s="68">
        <v>10</v>
      </c>
      <c r="E68" s="68"/>
      <c r="F68" s="69">
        <v>5</v>
      </c>
      <c r="G68" s="70"/>
      <c r="H68" s="46"/>
      <c r="I68" s="46"/>
      <c r="J68" s="46"/>
      <c r="K68" s="46"/>
      <c r="L68" s="46"/>
      <c r="M68" s="59"/>
      <c r="N68" s="60"/>
      <c r="O68" s="60"/>
      <c r="P68" s="59"/>
      <c r="Q68" s="59"/>
      <c r="R68" s="59"/>
      <c r="S68" s="59"/>
      <c r="T68" s="59"/>
    </row>
    <row r="69" spans="1:20" ht="58.5" customHeight="1" x14ac:dyDescent="0.25">
      <c r="A69" s="54">
        <v>2</v>
      </c>
      <c r="B69" s="52" t="s">
        <v>95</v>
      </c>
      <c r="C69" s="53" t="s">
        <v>16</v>
      </c>
      <c r="D69" s="68">
        <v>348</v>
      </c>
      <c r="E69" s="68"/>
      <c r="F69" s="69">
        <v>3</v>
      </c>
      <c r="G69" s="70"/>
      <c r="H69" s="46"/>
      <c r="I69" s="46"/>
      <c r="J69" s="46"/>
      <c r="K69" s="46"/>
      <c r="L69" s="46"/>
      <c r="M69" s="59"/>
      <c r="N69" s="60"/>
      <c r="O69" s="60"/>
      <c r="P69" s="59"/>
      <c r="Q69" s="59"/>
      <c r="R69" s="59"/>
      <c r="S69" s="59"/>
      <c r="T69" s="59"/>
    </row>
    <row r="70" spans="1:20" ht="53.25" customHeight="1" x14ac:dyDescent="0.25">
      <c r="A70" s="51">
        <v>3</v>
      </c>
      <c r="B70" s="52" t="s">
        <v>96</v>
      </c>
      <c r="C70" s="53" t="s">
        <v>16</v>
      </c>
      <c r="D70" s="68">
        <v>4</v>
      </c>
      <c r="E70" s="68"/>
      <c r="F70" s="69">
        <v>3</v>
      </c>
      <c r="G70" s="70"/>
      <c r="H70" s="46"/>
      <c r="I70" s="46"/>
      <c r="J70" s="46"/>
      <c r="K70" s="46"/>
      <c r="L70" s="46"/>
      <c r="M70" s="59"/>
      <c r="N70" s="60"/>
      <c r="O70" s="60"/>
      <c r="P70" s="59"/>
      <c r="Q70" s="59"/>
      <c r="R70" s="59"/>
      <c r="S70" s="59"/>
      <c r="T70" s="59"/>
    </row>
    <row r="71" spans="1:20" ht="60.75" customHeight="1" x14ac:dyDescent="0.25">
      <c r="A71" s="55" t="s">
        <v>20</v>
      </c>
      <c r="B71" s="52" t="s">
        <v>97</v>
      </c>
      <c r="C71" s="53" t="s">
        <v>16</v>
      </c>
      <c r="D71" s="68">
        <v>0</v>
      </c>
      <c r="E71" s="68"/>
      <c r="F71" s="80">
        <v>0</v>
      </c>
      <c r="G71" s="81"/>
      <c r="H71" s="46"/>
      <c r="I71" s="46"/>
      <c r="J71" s="46"/>
      <c r="K71" s="46"/>
      <c r="L71" s="46"/>
      <c r="M71" s="59"/>
      <c r="N71" s="60"/>
      <c r="O71" s="60"/>
      <c r="P71" s="59"/>
      <c r="Q71" s="59"/>
      <c r="R71" s="59"/>
      <c r="S71" s="59"/>
      <c r="T71" s="59"/>
    </row>
    <row r="72" spans="1:20" ht="83.25" customHeight="1" x14ac:dyDescent="0.25">
      <c r="A72" s="54">
        <v>4</v>
      </c>
      <c r="B72" s="52" t="s">
        <v>98</v>
      </c>
      <c r="C72" s="54" t="s">
        <v>19</v>
      </c>
      <c r="D72" s="68">
        <v>0</v>
      </c>
      <c r="E72" s="68"/>
      <c r="F72" s="80">
        <v>0</v>
      </c>
      <c r="G72" s="81"/>
      <c r="H72" s="46"/>
      <c r="I72" s="46"/>
      <c r="J72" s="46"/>
      <c r="K72" s="46"/>
      <c r="L72" s="46"/>
      <c r="M72" s="59"/>
      <c r="N72" s="92"/>
      <c r="O72" s="92"/>
      <c r="P72" s="59"/>
      <c r="Q72" s="59"/>
      <c r="R72" s="59"/>
      <c r="S72" s="59"/>
      <c r="T72" s="59"/>
    </row>
    <row r="73" spans="1:20" ht="57.75" customHeight="1" x14ac:dyDescent="0.25">
      <c r="A73" s="54">
        <v>5</v>
      </c>
      <c r="B73" s="52" t="s">
        <v>99</v>
      </c>
      <c r="C73" s="54" t="s">
        <v>19</v>
      </c>
      <c r="D73" s="68">
        <v>0</v>
      </c>
      <c r="E73" s="68"/>
      <c r="F73" s="82">
        <v>0</v>
      </c>
      <c r="G73" s="83"/>
      <c r="H73" s="47"/>
      <c r="I73" s="67"/>
      <c r="J73" s="67"/>
      <c r="K73" s="67"/>
      <c r="L73" s="67"/>
      <c r="M73" s="59"/>
      <c r="N73" s="92"/>
      <c r="O73" s="92"/>
      <c r="P73" s="59"/>
      <c r="Q73" s="59"/>
      <c r="R73" s="59"/>
      <c r="S73" s="59"/>
      <c r="T73" s="59"/>
    </row>
    <row r="74" spans="1:20" ht="39.75" hidden="1" customHeight="1" thickBot="1" x14ac:dyDescent="0.3">
      <c r="A74" s="48"/>
      <c r="B74" s="49"/>
      <c r="C74" s="49"/>
      <c r="D74" s="49"/>
      <c r="E74" s="50"/>
      <c r="F74" s="5"/>
      <c r="G74" s="6"/>
      <c r="H74" s="45"/>
      <c r="I74" s="45"/>
      <c r="J74" s="45"/>
      <c r="K74" s="45"/>
      <c r="L74" s="45"/>
      <c r="N74" s="93">
        <v>5</v>
      </c>
      <c r="O74" s="93" t="s">
        <v>114</v>
      </c>
    </row>
    <row r="75" spans="1:20" ht="1.5" hidden="1" customHeight="1" x14ac:dyDescent="0.25">
      <c r="A75" s="58" t="s">
        <v>40</v>
      </c>
      <c r="B75" s="79" t="s">
        <v>48</v>
      </c>
      <c r="C75" s="79"/>
      <c r="D75" s="79"/>
      <c r="E75" s="79" t="s">
        <v>49</v>
      </c>
      <c r="F75" s="79"/>
      <c r="G75" s="79"/>
      <c r="H75" s="6"/>
      <c r="I75" s="6"/>
      <c r="J75" s="7"/>
      <c r="K75" s="7"/>
      <c r="L75" s="7"/>
      <c r="N75" s="94"/>
      <c r="O75" s="94"/>
    </row>
    <row r="76" spans="1:20" ht="73.5" customHeight="1" x14ac:dyDescent="0.25">
      <c r="A76" s="75" t="s">
        <v>112</v>
      </c>
      <c r="B76" s="76"/>
      <c r="C76" s="76"/>
      <c r="D76" s="76"/>
      <c r="E76" s="76"/>
      <c r="F76" s="76"/>
      <c r="G76" s="76"/>
    </row>
    <row r="77" spans="1:20" x14ac:dyDescent="0.25">
      <c r="A77" s="8" t="s">
        <v>83</v>
      </c>
      <c r="B77" s="44" t="s">
        <v>1</v>
      </c>
      <c r="C77" s="64" t="s">
        <v>100</v>
      </c>
      <c r="D77" s="65"/>
      <c r="E77" s="64" t="s">
        <v>101</v>
      </c>
      <c r="F77" s="65"/>
    </row>
    <row r="78" spans="1:20" ht="22.5" customHeight="1" x14ac:dyDescent="0.25">
      <c r="A78" s="8" t="s">
        <v>39</v>
      </c>
      <c r="B78" s="44" t="s">
        <v>102</v>
      </c>
      <c r="C78" s="64">
        <v>535</v>
      </c>
      <c r="D78" s="65"/>
      <c r="E78" s="66">
        <v>30700.5</v>
      </c>
      <c r="F78" s="65"/>
    </row>
    <row r="79" spans="1:20" ht="54" customHeight="1" x14ac:dyDescent="0.25">
      <c r="A79" s="8" t="s">
        <v>17</v>
      </c>
      <c r="B79" s="56" t="s">
        <v>103</v>
      </c>
      <c r="C79" s="64">
        <v>0</v>
      </c>
      <c r="D79" s="65"/>
      <c r="E79" s="64">
        <v>0</v>
      </c>
      <c r="F79" s="65"/>
    </row>
    <row r="80" spans="1:20" ht="145.5" customHeight="1" x14ac:dyDescent="0.25">
      <c r="A80" s="8" t="s">
        <v>107</v>
      </c>
      <c r="B80" s="57" t="s">
        <v>104</v>
      </c>
      <c r="C80" s="64">
        <v>0</v>
      </c>
      <c r="D80" s="65"/>
      <c r="E80" s="64">
        <v>0</v>
      </c>
      <c r="F80" s="65"/>
    </row>
    <row r="81" spans="1:6" ht="117" customHeight="1" x14ac:dyDescent="0.25">
      <c r="A81" s="8" t="s">
        <v>106</v>
      </c>
      <c r="B81" s="57" t="s">
        <v>105</v>
      </c>
      <c r="C81" s="64">
        <v>0</v>
      </c>
      <c r="D81" s="65"/>
      <c r="E81" s="64">
        <v>0</v>
      </c>
      <c r="F81" s="65"/>
    </row>
    <row r="82" spans="1:6" ht="90" customHeight="1" x14ac:dyDescent="0.25">
      <c r="A82" s="8" t="s">
        <v>108</v>
      </c>
      <c r="B82" s="57" t="s">
        <v>109</v>
      </c>
      <c r="C82" s="64">
        <v>0</v>
      </c>
      <c r="D82" s="65"/>
      <c r="E82" s="64">
        <v>0</v>
      </c>
      <c r="F82" s="65"/>
    </row>
  </sheetData>
  <mergeCells count="160">
    <mergeCell ref="K60:L60"/>
    <mergeCell ref="K61:L61"/>
    <mergeCell ref="K55:L55"/>
    <mergeCell ref="K56:L56"/>
    <mergeCell ref="K57:L57"/>
    <mergeCell ref="K58:L58"/>
    <mergeCell ref="K59:L59"/>
    <mergeCell ref="G61:H61"/>
    <mergeCell ref="I55:J55"/>
    <mergeCell ref="I56:J56"/>
    <mergeCell ref="I57:J57"/>
    <mergeCell ref="I58:J58"/>
    <mergeCell ref="I59:J59"/>
    <mergeCell ref="I60:J60"/>
    <mergeCell ref="I61:J61"/>
    <mergeCell ref="G56:H56"/>
    <mergeCell ref="G57:H57"/>
    <mergeCell ref="G58:H58"/>
    <mergeCell ref="G59:H59"/>
    <mergeCell ref="G60:H60"/>
    <mergeCell ref="B60:D60"/>
    <mergeCell ref="B61:D61"/>
    <mergeCell ref="E53:F53"/>
    <mergeCell ref="G53:H53"/>
    <mergeCell ref="I53:J53"/>
    <mergeCell ref="E54:F54"/>
    <mergeCell ref="G54:H54"/>
    <mergeCell ref="I54:J54"/>
    <mergeCell ref="E55:F55"/>
    <mergeCell ref="E56:F56"/>
    <mergeCell ref="E57:F57"/>
    <mergeCell ref="E58:F58"/>
    <mergeCell ref="E59:F59"/>
    <mergeCell ref="E60:F60"/>
    <mergeCell ref="E61:F61"/>
    <mergeCell ref="G55:H55"/>
    <mergeCell ref="B55:D55"/>
    <mergeCell ref="B56:D56"/>
    <mergeCell ref="B57:D57"/>
    <mergeCell ref="B58:D58"/>
    <mergeCell ref="B59:D59"/>
    <mergeCell ref="B54:D54"/>
    <mergeCell ref="K53:L53"/>
    <mergeCell ref="K54:L54"/>
    <mergeCell ref="G49:H49"/>
    <mergeCell ref="G50:H50"/>
    <mergeCell ref="G51:H51"/>
    <mergeCell ref="G52:H52"/>
    <mergeCell ref="I49:J49"/>
    <mergeCell ref="I50:J50"/>
    <mergeCell ref="I51:J51"/>
    <mergeCell ref="I52:J52"/>
    <mergeCell ref="B53:D53"/>
    <mergeCell ref="E49:F49"/>
    <mergeCell ref="E50:F50"/>
    <mergeCell ref="E51:F51"/>
    <mergeCell ref="E52:F52"/>
    <mergeCell ref="B49:D49"/>
    <mergeCell ref="B50:D50"/>
    <mergeCell ref="B51:D51"/>
    <mergeCell ref="B52:D52"/>
    <mergeCell ref="E48:F48"/>
    <mergeCell ref="G48:H48"/>
    <mergeCell ref="I48:J48"/>
    <mergeCell ref="K48:L48"/>
    <mergeCell ref="B47:D48"/>
    <mergeCell ref="E47:H47"/>
    <mergeCell ref="I47:L47"/>
    <mergeCell ref="K49:L49"/>
    <mergeCell ref="K50:L50"/>
    <mergeCell ref="K51:L51"/>
    <mergeCell ref="K52:L52"/>
    <mergeCell ref="E43:F43"/>
    <mergeCell ref="A42:A44"/>
    <mergeCell ref="B43:B44"/>
    <mergeCell ref="C43:D44"/>
    <mergeCell ref="G42:L42"/>
    <mergeCell ref="G43:H44"/>
    <mergeCell ref="I43:J44"/>
    <mergeCell ref="K43:L44"/>
    <mergeCell ref="A47:A48"/>
    <mergeCell ref="N72:N73"/>
    <mergeCell ref="O72:O73"/>
    <mergeCell ref="N74:N75"/>
    <mergeCell ref="O74:O75"/>
    <mergeCell ref="B2:L2"/>
    <mergeCell ref="C5:L5"/>
    <mergeCell ref="K9:K10"/>
    <mergeCell ref="C4:J4"/>
    <mergeCell ref="E6:L6"/>
    <mergeCell ref="J8:J10"/>
    <mergeCell ref="E9:E10"/>
    <mergeCell ref="F9:F10"/>
    <mergeCell ref="G9:G10"/>
    <mergeCell ref="A25:L25"/>
    <mergeCell ref="A6:A10"/>
    <mergeCell ref="B75:D75"/>
    <mergeCell ref="K7:L8"/>
    <mergeCell ref="E8:G8"/>
    <mergeCell ref="H8:H10"/>
    <mergeCell ref="E7:J7"/>
    <mergeCell ref="L9:L10"/>
    <mergeCell ref="I8:I10"/>
    <mergeCell ref="B6:B10"/>
    <mergeCell ref="C6:C10"/>
    <mergeCell ref="D6:D10"/>
    <mergeCell ref="F68:G68"/>
    <mergeCell ref="D68:E68"/>
    <mergeCell ref="A62:L62"/>
    <mergeCell ref="C63:D63"/>
    <mergeCell ref="E63:F63"/>
    <mergeCell ref="G63:H63"/>
    <mergeCell ref="I63:J63"/>
    <mergeCell ref="K63:L63"/>
    <mergeCell ref="B66:B67"/>
    <mergeCell ref="C66:C67"/>
    <mergeCell ref="A65:L65"/>
    <mergeCell ref="D67:E67"/>
    <mergeCell ref="I64:J64"/>
    <mergeCell ref="E64:F64"/>
    <mergeCell ref="G64:H64"/>
    <mergeCell ref="C45:D45"/>
    <mergeCell ref="G45:H45"/>
    <mergeCell ref="I45:J45"/>
    <mergeCell ref="K45:L45"/>
    <mergeCell ref="A46:L46"/>
    <mergeCell ref="A41:L41"/>
    <mergeCell ref="B42:D42"/>
    <mergeCell ref="E42:F42"/>
    <mergeCell ref="K73:L73"/>
    <mergeCell ref="D72:E72"/>
    <mergeCell ref="F69:G69"/>
    <mergeCell ref="F70:G70"/>
    <mergeCell ref="K64:L64"/>
    <mergeCell ref="C64:D64"/>
    <mergeCell ref="C78:D78"/>
    <mergeCell ref="C79:D79"/>
    <mergeCell ref="A76:G76"/>
    <mergeCell ref="C77:D77"/>
    <mergeCell ref="E77:F77"/>
    <mergeCell ref="F67:G67"/>
    <mergeCell ref="D66:G66"/>
    <mergeCell ref="A66:A67"/>
    <mergeCell ref="E75:G75"/>
    <mergeCell ref="F72:G72"/>
    <mergeCell ref="F73:G73"/>
    <mergeCell ref="F71:G71"/>
    <mergeCell ref="D69:E69"/>
    <mergeCell ref="D70:E70"/>
    <mergeCell ref="D71:E71"/>
    <mergeCell ref="D73:E73"/>
    <mergeCell ref="C80:D80"/>
    <mergeCell ref="C81:D81"/>
    <mergeCell ref="C82:D82"/>
    <mergeCell ref="E78:F78"/>
    <mergeCell ref="E79:F79"/>
    <mergeCell ref="E80:F80"/>
    <mergeCell ref="E81:F81"/>
    <mergeCell ref="E82:F82"/>
    <mergeCell ref="I73:J73"/>
  </mergeCells>
  <pageMargins left="0.25" right="0.25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2025-03-03T09:45:54Z</dcterms:modified>
</cp:coreProperties>
</file>