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2-2024\Для открытого бюджета\"/>
    </mc:Choice>
  </mc:AlternateContent>
  <xr:revisionPtr revIDLastSave="0" documentId="13_ncr:1_{3B8443FB-5C92-413A-B314-1065056DE5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Сведения 2022-2024" sheetId="8" r:id="rId1"/>
  </sheets>
  <definedNames>
    <definedName name="_xlnm.Print_Area" localSheetId="0">'Сведения 2022-2024'!$A$1:$K$37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8" l="1"/>
  <c r="D36" i="8"/>
  <c r="K9" i="8" l="1"/>
  <c r="K10" i="8"/>
  <c r="K11" i="8"/>
  <c r="K14" i="8"/>
  <c r="K15" i="8"/>
  <c r="K16" i="8"/>
  <c r="K17" i="8"/>
  <c r="K18" i="8"/>
  <c r="K19" i="8"/>
  <c r="K22" i="8"/>
  <c r="K23" i="8"/>
  <c r="K24" i="8"/>
  <c r="K25" i="8"/>
  <c r="K27" i="8"/>
  <c r="K28" i="8"/>
  <c r="K31" i="8"/>
  <c r="K32" i="8"/>
  <c r="K33" i="8"/>
  <c r="K34" i="8"/>
  <c r="I9" i="8"/>
  <c r="I10" i="8"/>
  <c r="I11" i="8"/>
  <c r="I14" i="8"/>
  <c r="I15" i="8"/>
  <c r="I16" i="8"/>
  <c r="I17" i="8"/>
  <c r="I18" i="8"/>
  <c r="I19" i="8"/>
  <c r="I22" i="8"/>
  <c r="I23" i="8"/>
  <c r="I24" i="8"/>
  <c r="I25" i="8"/>
  <c r="I27" i="8"/>
  <c r="I31" i="8"/>
  <c r="I32" i="8"/>
  <c r="I33" i="8"/>
  <c r="I34" i="8"/>
  <c r="F9" i="8"/>
  <c r="F10" i="8"/>
  <c r="F11" i="8"/>
  <c r="F12" i="8"/>
  <c r="F13" i="8"/>
  <c r="F14" i="8"/>
  <c r="F15" i="8"/>
  <c r="F16" i="8"/>
  <c r="F17" i="8"/>
  <c r="F19" i="8"/>
  <c r="F22" i="8"/>
  <c r="F23" i="8"/>
  <c r="F24" i="8"/>
  <c r="F25" i="8"/>
  <c r="F27" i="8"/>
  <c r="F28" i="8"/>
  <c r="F31" i="8"/>
  <c r="F32" i="8"/>
  <c r="F33" i="8"/>
  <c r="F34" i="8"/>
  <c r="D9" i="8"/>
  <c r="D10" i="8"/>
  <c r="D11" i="8"/>
  <c r="D12" i="8"/>
  <c r="D13" i="8"/>
  <c r="D14" i="8"/>
  <c r="D15" i="8"/>
  <c r="D16" i="8"/>
  <c r="D17" i="8"/>
  <c r="D18" i="8"/>
  <c r="D19" i="8"/>
  <c r="D22" i="8"/>
  <c r="D23" i="8"/>
  <c r="D24" i="8"/>
  <c r="D25" i="8"/>
  <c r="D27" i="8"/>
  <c r="D28" i="8"/>
  <c r="D31" i="8"/>
  <c r="D32" i="8"/>
  <c r="D33" i="8"/>
  <c r="D34" i="8"/>
  <c r="D35" i="8"/>
  <c r="B30" i="8"/>
  <c r="B29" i="8" s="1"/>
  <c r="C30" i="8"/>
  <c r="C29" i="8" s="1"/>
  <c r="E30" i="8"/>
  <c r="E29" i="8" s="1"/>
  <c r="H30" i="8"/>
  <c r="H29" i="8" s="1"/>
  <c r="J30" i="8"/>
  <c r="J29" i="8" s="1"/>
  <c r="B21" i="8"/>
  <c r="C21" i="8"/>
  <c r="E21" i="8"/>
  <c r="H21" i="8"/>
  <c r="J21" i="8"/>
  <c r="B8" i="8"/>
  <c r="C8" i="8"/>
  <c r="E8" i="8"/>
  <c r="H8" i="8"/>
  <c r="J8" i="8"/>
  <c r="K8" i="8" l="1"/>
  <c r="D29" i="8"/>
  <c r="H7" i="8"/>
  <c r="H37" i="8" s="1"/>
  <c r="D8" i="8"/>
  <c r="K29" i="8"/>
  <c r="F30" i="8"/>
  <c r="K21" i="8"/>
  <c r="F21" i="8"/>
  <c r="C7" i="8"/>
  <c r="I21" i="8"/>
  <c r="D21" i="8"/>
  <c r="I8" i="8"/>
  <c r="F29" i="8"/>
  <c r="D30" i="8"/>
  <c r="I30" i="8"/>
  <c r="K30" i="8"/>
  <c r="J7" i="8"/>
  <c r="E7" i="8"/>
  <c r="B7" i="8"/>
  <c r="B37" i="8" s="1"/>
  <c r="F8" i="8"/>
  <c r="C37" i="8" l="1"/>
  <c r="D7" i="8"/>
  <c r="I29" i="8"/>
  <c r="E37" i="8"/>
  <c r="F7" i="8"/>
  <c r="I7" i="8"/>
  <c r="J37" i="8"/>
  <c r="K7" i="8"/>
  <c r="D37" i="8" l="1"/>
  <c r="F37" i="8"/>
  <c r="K37" i="8"/>
  <c r="I37" i="8"/>
</calcChain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<sst xmlns="http://schemas.openxmlformats.org/spreadsheetml/2006/main" count="55" uniqueCount="55">
  <si>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</si>
  <si>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</si>
  <si>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</si>
  <si>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</si>
  <si>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</si>
  <si>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</si>
  <si>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</si>
  <si>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</si>
  <si>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</si>
  <si>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</si>
  <si>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</si>
  <si>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</si>
  <si>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</si>
  <si>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</si>
  <si>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</si>
  <si>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</si>
  <si>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</si>
  <si>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</si>
  <si>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</si>
  <si>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</si>
  <si>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</si>
  <si>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</si>
  <si>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</si>
  <si>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</si>
  <si>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</si>
  <si>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</si>
  <si>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</si>
  <si>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тыс. руб.</t>
  </si>
  <si>
    <t>Налоговые доходы</t>
  </si>
  <si>
    <t>прочие налоговые доходы</t>
  </si>
  <si>
    <t>Неналоговые доходы</t>
  </si>
  <si>
    <t>Налоговые и неналоговые доходы, в том числе:</t>
  </si>
  <si>
    <t>ДОХОДЫ</t>
  </si>
  <si>
    <t>Доходы от возврата остатков МБТ</t>
  </si>
  <si>
    <t>Исполнение бюджета 
за 2020 год</t>
  </si>
  <si>
    <t>Темп роста / снижения 
показателей оценки за 2021 год 
к факту 2020 года, %</t>
  </si>
  <si>
    <t>Темп роста / снижения 
показателей проекта 2022  года 
к оценке 2021 года, %</t>
  </si>
  <si>
    <t>Темп роста / снижения 
показателей проекта 2023 года к проекту 2022 года, %</t>
  </si>
  <si>
    <t>Темп роста / снижения 
показателей проекта 2024 года к проекту 2023 года, %</t>
  </si>
  <si>
    <t>Оценка исполнения 
бюджета за 2021 год</t>
  </si>
  <si>
    <t>Проект бюджета на 2022 год</t>
  </si>
  <si>
    <t>Проект бюджета на 2023 год</t>
  </si>
  <si>
    <t>Проект бюджета на 2024 год</t>
  </si>
  <si>
    <t>В связи с  увеличением норматива распределения доходов от уплаты акцизов на нефтепродукты</t>
  </si>
  <si>
    <t>Увеличение, в связи с отменой действия главы 26.3 НК РФ по ЕНВД с 01.01.2021 года и предполагаемым переходом налогоплательщиков на иные виды систем налогообложения, в том числе и на УСН</t>
  </si>
  <si>
    <t xml:space="preserve">Уменьшение в связи с отменой действия главы 26.3 НК РФ по ЕНВД с 01.01.2021 года (в 2021 году поступление задолженности прошлых лет) </t>
  </si>
  <si>
    <t>В связи с установлением ставка по ЕСХН 0 процентов с 1 января 2022 года по 31 декабря 2023 года</t>
  </si>
  <si>
    <t xml:space="preserve">Увеличение в связи с отменой действия главы 26.3 НК РФ по ЕНВД с 01.01.2021 года и переходом налогоплательщиков на иные виды систем налогообложения, в том числе и на патентную систему налогообложения </t>
  </si>
  <si>
    <t>В связи с уменьшением начислений за 2020 год (поступающих в 2021 году) и поступлением значительной суммы задолженности прошлых лет в 2021 году.</t>
  </si>
  <si>
    <t>Поступление в 2021 году значительной суммы возврата дебиторской задолженности прошлых лет и за возмещение восстановительной стоимости зеленых насаждений</t>
  </si>
  <si>
    <t>Увеличение количества планируемых к продаже объектов</t>
  </si>
  <si>
    <t>В связи с поступлением значительной суммы задолженности прошлых лет в 2021 году</t>
  </si>
  <si>
    <t>В связи с уменьшением субсидии на содержание, ремонт капитальный ремонт, строительство и реконструкцию автомобильных дорог общего пользования</t>
  </si>
  <si>
    <t>Сведения о показателя проекта бюджета городского округа город Октябрьский Республики Башкортостанна 2022 год и на плановый период 2023 и 2024 годов в сравнении с ожидаемым исполнением за 2021 год и отчетом за 2020 год</t>
  </si>
  <si>
    <t>Причины отклонений проекта 2022 года 
от оценки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</si>
</sst>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2" fillId="0" borderId="0"/>
    <xf numFmtId="0" fontId="3" fillId="0" borderId="0">
      <protection locked="0"/>
    </xf>
  </cellStyleXfs>
  <cellXfs count="40">
    <xf numFmtId="0" fontId="0" fillId="0" borderId="0" xfId="0"/>
    <xf numFmtId="4" fontId="6" fillId="2" borderId="4" xfId="0" applyNumberFormat="1" applyFont="1" applyFill="1" applyBorder="1" applyAlignment="1">
      <alignment horizontal="lef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4" fontId="8" fillId="2" borderId="4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Alignment="1">
      <alignment vertical="top" wrapText="1"/>
    </xf>
    <xf numFmtId="4" fontId="14" fillId="2" borderId="4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K41"/>
  <sheetViews>
    <sheetView tabSelected="1" zoomScale="70" zoomScaleNormal="70" zoomScaleSheetLayoutView="70" workbookViewId="0">
      <selection activeCell="G32" sqref="G32"/>
    </sheetView>
  </sheetViews>
  <sheetFormatPr defaultColWidth="9.140625" defaultRowHeight="15.75" x14ac:dyDescent="0.25"/>
  <cols>
    <col min="1" max="1" width="46.7109375" style="6" customWidth="1"/>
    <col min="2" max="3" width="18.42578125" style="6" customWidth="1"/>
    <col min="4" max="4" width="19.85546875" style="6" customWidth="1"/>
    <col min="5" max="5" width="18.42578125" style="6" customWidth="1"/>
    <col min="6" max="6" width="21" style="6" customWidth="1"/>
    <col min="7" max="7" width="55.5703125" style="14" customWidth="1"/>
    <col min="8" max="8" width="18.42578125" style="6" customWidth="1"/>
    <col min="9" max="9" width="24.140625" style="6" customWidth="1"/>
    <col min="10" max="10" width="18.42578125" style="6" customWidth="1"/>
    <col min="11" max="11" width="23" style="6" customWidth="1"/>
    <col min="12" max="16384" width="9.140625" style="6"/>
  </cols>
  <sheetData>
    <row r="1" spans="1:11" ht="65.25" customHeight="1" x14ac:dyDescent="0.2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" customFormat="1" ht="18.75" x14ac:dyDescent="0.25">
      <c r="A2" s="12"/>
      <c r="B2" s="12"/>
      <c r="D2" s="39"/>
      <c r="E2" s="39"/>
      <c r="F2" s="12"/>
      <c r="G2" s="13"/>
      <c r="H2" s="12"/>
      <c r="I2" s="12"/>
      <c r="J2" s="12"/>
      <c r="K2" s="12"/>
    </row>
    <row r="3" spans="1:11" ht="18.75" x14ac:dyDescent="0.25">
      <c r="H3" s="38" t="s">
        <v>27</v>
      </c>
      <c r="I3" s="38"/>
      <c r="J3" s="38"/>
      <c r="K3" s="38"/>
    </row>
    <row r="4" spans="1:11" ht="131.25" x14ac:dyDescent="0.25">
      <c r="A4" s="15" t="s">
        <v>14</v>
      </c>
      <c r="B4" s="16" t="s">
        <v>34</v>
      </c>
      <c r="C4" s="7" t="s">
        <v>39</v>
      </c>
      <c r="D4" s="17" t="s">
        <v>35</v>
      </c>
      <c r="E4" s="18" t="s">
        <v>40</v>
      </c>
      <c r="F4" s="18" t="s">
        <v>36</v>
      </c>
      <c r="G4" s="19" t="s">
        <v>54</v>
      </c>
      <c r="H4" s="18" t="s">
        <v>41</v>
      </c>
      <c r="I4" s="18" t="s">
        <v>37</v>
      </c>
      <c r="J4" s="18" t="s">
        <v>42</v>
      </c>
      <c r="K4" s="15" t="s">
        <v>38</v>
      </c>
    </row>
    <row r="5" spans="1:11" s="20" customFormat="1" ht="18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20.25" x14ac:dyDescent="0.25">
      <c r="A6" s="21"/>
      <c r="B6" s="9"/>
      <c r="C6" s="9"/>
      <c r="D6" s="22" t="s">
        <v>32</v>
      </c>
      <c r="E6" s="9"/>
      <c r="F6" s="9"/>
      <c r="G6" s="23"/>
      <c r="H6" s="9"/>
      <c r="I6" s="9"/>
      <c r="J6" s="9"/>
      <c r="K6" s="9"/>
    </row>
    <row r="7" spans="1:11" s="26" customFormat="1" ht="37.5" x14ac:dyDescent="0.25">
      <c r="A7" s="24" t="s">
        <v>31</v>
      </c>
      <c r="B7" s="10">
        <f t="shared" ref="B7:J7" si="0">B8+B21</f>
        <v>1134143.6900000002</v>
      </c>
      <c r="C7" s="10">
        <f t="shared" si="0"/>
        <v>1018459.26</v>
      </c>
      <c r="D7" s="10">
        <f t="shared" ref="D7:D19" si="1">C7/B7*100</f>
        <v>89.799843615935458</v>
      </c>
      <c r="E7" s="10">
        <f t="shared" si="0"/>
        <v>1070738</v>
      </c>
      <c r="F7" s="10">
        <f t="shared" ref="F7:F17" si="2">E7/C7*100</f>
        <v>105.13312039599896</v>
      </c>
      <c r="G7" s="25"/>
      <c r="H7" s="10">
        <f t="shared" si="0"/>
        <v>1071587</v>
      </c>
      <c r="I7" s="10">
        <f>H7/E7*100</f>
        <v>100.0792911057607</v>
      </c>
      <c r="J7" s="10">
        <f t="shared" si="0"/>
        <v>1105215</v>
      </c>
      <c r="K7" s="10">
        <f>J7/H7*100</f>
        <v>103.13814930565601</v>
      </c>
    </row>
    <row r="8" spans="1:11" s="26" customFormat="1" ht="18.75" x14ac:dyDescent="0.25">
      <c r="A8" s="24" t="s">
        <v>28</v>
      </c>
      <c r="B8" s="11">
        <f t="shared" ref="B8:J8" si="3">B9+B10+B11+B12+B13+B14+B15+B16+B17+B18+B19+B20</f>
        <v>883841.93000000017</v>
      </c>
      <c r="C8" s="11">
        <f t="shared" si="3"/>
        <v>770149</v>
      </c>
      <c r="D8" s="10">
        <f t="shared" si="1"/>
        <v>87.136508674124556</v>
      </c>
      <c r="E8" s="11">
        <f t="shared" si="3"/>
        <v>786683</v>
      </c>
      <c r="F8" s="10">
        <f t="shared" si="2"/>
        <v>102.14685729644523</v>
      </c>
      <c r="G8" s="27"/>
      <c r="H8" s="11">
        <f t="shared" si="3"/>
        <v>810702</v>
      </c>
      <c r="I8" s="10">
        <f>H8/E8*100</f>
        <v>103.05319931916668</v>
      </c>
      <c r="J8" s="11">
        <f t="shared" si="3"/>
        <v>822510</v>
      </c>
      <c r="K8" s="10">
        <f>J8/H8*100</f>
        <v>101.45651546437533</v>
      </c>
    </row>
    <row r="9" spans="1:11" s="30" customFormat="1" ht="18.75" x14ac:dyDescent="0.25">
      <c r="A9" s="28" t="s">
        <v>0</v>
      </c>
      <c r="B9" s="2">
        <v>545450.04</v>
      </c>
      <c r="C9" s="2">
        <v>425406</v>
      </c>
      <c r="D9" s="3">
        <f t="shared" si="1"/>
        <v>77.991744211807173</v>
      </c>
      <c r="E9" s="3">
        <v>452244</v>
      </c>
      <c r="F9" s="3">
        <f t="shared" si="2"/>
        <v>106.30879677296512</v>
      </c>
      <c r="G9" s="1"/>
      <c r="H9" s="3">
        <v>461429</v>
      </c>
      <c r="I9" s="3">
        <f>H9/E9*100</f>
        <v>102.03098327451552</v>
      </c>
      <c r="J9" s="29">
        <v>467142</v>
      </c>
      <c r="K9" s="3">
        <f>J9/H9*100</f>
        <v>101.2381103051607</v>
      </c>
    </row>
    <row r="10" spans="1:11" s="30" customFormat="1" ht="33" x14ac:dyDescent="0.25">
      <c r="A10" s="28" t="s">
        <v>1</v>
      </c>
      <c r="B10" s="2">
        <v>10564.37</v>
      </c>
      <c r="C10" s="2">
        <v>12369</v>
      </c>
      <c r="D10" s="3">
        <f t="shared" si="1"/>
        <v>117.08223017558075</v>
      </c>
      <c r="E10" s="3">
        <v>13774</v>
      </c>
      <c r="F10" s="3">
        <f t="shared" si="2"/>
        <v>111.35904276821084</v>
      </c>
      <c r="G10" s="31" t="s">
        <v>43</v>
      </c>
      <c r="H10" s="3">
        <v>14060</v>
      </c>
      <c r="I10" s="3">
        <f>H10/E10*100</f>
        <v>102.07637578045595</v>
      </c>
      <c r="J10" s="29">
        <v>14427</v>
      </c>
      <c r="K10" s="3">
        <f>J10/H10*100</f>
        <v>102.61024182076814</v>
      </c>
    </row>
    <row r="11" spans="1:11" s="30" customFormat="1" ht="82.5" x14ac:dyDescent="0.25">
      <c r="A11" s="28" t="s">
        <v>2</v>
      </c>
      <c r="B11" s="2">
        <v>106152.64</v>
      </c>
      <c r="C11" s="2">
        <v>142333</v>
      </c>
      <c r="D11" s="3">
        <f t="shared" si="1"/>
        <v>134.08333509180741</v>
      </c>
      <c r="E11" s="3">
        <v>155520</v>
      </c>
      <c r="F11" s="3">
        <f t="shared" si="2"/>
        <v>109.26489289202081</v>
      </c>
      <c r="G11" s="31" t="s">
        <v>44</v>
      </c>
      <c r="H11" s="3">
        <v>163900</v>
      </c>
      <c r="I11" s="3">
        <f>H11/E11*100</f>
        <v>105.3883744855967</v>
      </c>
      <c r="J11" s="29">
        <v>163652</v>
      </c>
      <c r="K11" s="3">
        <f>J11/H11*100</f>
        <v>99.848688224527152</v>
      </c>
    </row>
    <row r="12" spans="1:11" s="30" customFormat="1" ht="49.5" x14ac:dyDescent="0.25">
      <c r="A12" s="28" t="s">
        <v>3</v>
      </c>
      <c r="B12" s="2">
        <v>46081.01</v>
      </c>
      <c r="C12" s="2">
        <v>10076</v>
      </c>
      <c r="D12" s="3">
        <f t="shared" si="1"/>
        <v>21.865840180152301</v>
      </c>
      <c r="E12" s="3">
        <v>0</v>
      </c>
      <c r="F12" s="3">
        <f t="shared" si="2"/>
        <v>0</v>
      </c>
      <c r="G12" s="31" t="s">
        <v>45</v>
      </c>
      <c r="H12" s="3">
        <v>0</v>
      </c>
      <c r="I12" s="3"/>
      <c r="J12" s="29">
        <v>0</v>
      </c>
      <c r="K12" s="3"/>
    </row>
    <row r="13" spans="1:11" s="30" customFormat="1" ht="49.5" x14ac:dyDescent="0.25">
      <c r="A13" s="28" t="s">
        <v>4</v>
      </c>
      <c r="B13" s="2">
        <v>35.24</v>
      </c>
      <c r="C13" s="2">
        <v>117</v>
      </c>
      <c r="D13" s="3">
        <f t="shared" si="1"/>
        <v>332.00908059023834</v>
      </c>
      <c r="E13" s="3">
        <v>0</v>
      </c>
      <c r="F13" s="3">
        <f t="shared" si="2"/>
        <v>0</v>
      </c>
      <c r="G13" s="31" t="s">
        <v>46</v>
      </c>
      <c r="H13" s="3">
        <v>0</v>
      </c>
      <c r="I13" s="3"/>
      <c r="J13" s="29">
        <v>60</v>
      </c>
      <c r="K13" s="3"/>
    </row>
    <row r="14" spans="1:11" s="30" customFormat="1" ht="82.5" x14ac:dyDescent="0.25">
      <c r="A14" s="28" t="s">
        <v>15</v>
      </c>
      <c r="B14" s="2">
        <v>6485.81</v>
      </c>
      <c r="C14" s="2">
        <v>25874</v>
      </c>
      <c r="D14" s="3">
        <f t="shared" si="1"/>
        <v>398.93243866224879</v>
      </c>
      <c r="E14" s="3">
        <v>33116</v>
      </c>
      <c r="F14" s="3">
        <f t="shared" si="2"/>
        <v>127.98948751642575</v>
      </c>
      <c r="G14" s="31" t="s">
        <v>47</v>
      </c>
      <c r="H14" s="3">
        <v>35632</v>
      </c>
      <c r="I14" s="3">
        <f t="shared" ref="I14:I19" si="4">H14/E14*100</f>
        <v>107.59753593429157</v>
      </c>
      <c r="J14" s="29">
        <v>37442</v>
      </c>
      <c r="K14" s="3">
        <f t="shared" ref="K14:K19" si="5">J14/H14*100</f>
        <v>105.07970363718006</v>
      </c>
    </row>
    <row r="15" spans="1:11" s="30" customFormat="1" ht="66" x14ac:dyDescent="0.25">
      <c r="A15" s="28" t="s">
        <v>5</v>
      </c>
      <c r="B15" s="2">
        <v>81487.990000000005</v>
      </c>
      <c r="C15" s="2">
        <v>84185</v>
      </c>
      <c r="D15" s="3">
        <f t="shared" si="1"/>
        <v>103.30970244817672</v>
      </c>
      <c r="E15" s="3">
        <v>57570</v>
      </c>
      <c r="F15" s="3">
        <f t="shared" si="2"/>
        <v>68.385104234721155</v>
      </c>
      <c r="G15" s="31" t="s">
        <v>48</v>
      </c>
      <c r="H15" s="3">
        <v>60448</v>
      </c>
      <c r="I15" s="3">
        <f t="shared" si="4"/>
        <v>104.99913149209658</v>
      </c>
      <c r="J15" s="29">
        <v>63470</v>
      </c>
      <c r="K15" s="3">
        <f t="shared" si="5"/>
        <v>104.99933827421917</v>
      </c>
    </row>
    <row r="16" spans="1:11" s="30" customFormat="1" ht="18.75" x14ac:dyDescent="0.25">
      <c r="A16" s="28" t="s">
        <v>6</v>
      </c>
      <c r="B16" s="2">
        <v>3249.93</v>
      </c>
      <c r="C16" s="2">
        <v>3196</v>
      </c>
      <c r="D16" s="3">
        <f t="shared" si="1"/>
        <v>98.340579643253861</v>
      </c>
      <c r="E16" s="3">
        <v>3209</v>
      </c>
      <c r="F16" s="3">
        <f t="shared" si="2"/>
        <v>100.40675844806009</v>
      </c>
      <c r="G16" s="1"/>
      <c r="H16" s="3">
        <v>3327</v>
      </c>
      <c r="I16" s="3">
        <f t="shared" si="4"/>
        <v>103.67715799314428</v>
      </c>
      <c r="J16" s="29">
        <v>3429</v>
      </c>
      <c r="K16" s="3">
        <f t="shared" si="5"/>
        <v>103.0658250676285</v>
      </c>
    </row>
    <row r="17" spans="1:11" s="30" customFormat="1" ht="18.75" x14ac:dyDescent="0.25">
      <c r="A17" s="28" t="s">
        <v>7</v>
      </c>
      <c r="B17" s="2">
        <v>63837.01</v>
      </c>
      <c r="C17" s="2">
        <v>52093</v>
      </c>
      <c r="D17" s="3">
        <f t="shared" si="1"/>
        <v>81.603132728177584</v>
      </c>
      <c r="E17" s="3">
        <v>52660</v>
      </c>
      <c r="F17" s="3">
        <f t="shared" si="2"/>
        <v>101.08843798590981</v>
      </c>
      <c r="G17" s="1"/>
      <c r="H17" s="3">
        <v>53070</v>
      </c>
      <c r="I17" s="3">
        <f t="shared" si="4"/>
        <v>100.7785795670338</v>
      </c>
      <c r="J17" s="29">
        <v>53810</v>
      </c>
      <c r="K17" s="3">
        <f t="shared" si="5"/>
        <v>101.3943847748257</v>
      </c>
    </row>
    <row r="18" spans="1:11" s="30" customFormat="1" ht="37.5" x14ac:dyDescent="0.25">
      <c r="A18" s="28" t="s">
        <v>8</v>
      </c>
      <c r="B18" s="2">
        <v>5694.13</v>
      </c>
      <c r="C18" s="2">
        <v>0</v>
      </c>
      <c r="D18" s="3">
        <f t="shared" si="1"/>
        <v>0</v>
      </c>
      <c r="E18" s="3">
        <v>3500</v>
      </c>
      <c r="F18" s="3"/>
      <c r="G18" s="1"/>
      <c r="H18" s="3">
        <v>3500</v>
      </c>
      <c r="I18" s="3">
        <f t="shared" si="4"/>
        <v>100</v>
      </c>
      <c r="J18" s="29">
        <v>3500</v>
      </c>
      <c r="K18" s="3">
        <f t="shared" si="5"/>
        <v>100</v>
      </c>
    </row>
    <row r="19" spans="1:11" s="30" customFormat="1" ht="18.75" x14ac:dyDescent="0.25">
      <c r="A19" s="28" t="s">
        <v>16</v>
      </c>
      <c r="B19" s="2">
        <v>14803.76</v>
      </c>
      <c r="C19" s="2">
        <v>14500</v>
      </c>
      <c r="D19" s="3">
        <f t="shared" si="1"/>
        <v>97.948088863910243</v>
      </c>
      <c r="E19" s="3">
        <v>15090</v>
      </c>
      <c r="F19" s="3">
        <f>E19/C19*100</f>
        <v>104.06896551724138</v>
      </c>
      <c r="G19" s="1"/>
      <c r="H19" s="3">
        <v>15336</v>
      </c>
      <c r="I19" s="3">
        <f t="shared" si="4"/>
        <v>101.63021868787277</v>
      </c>
      <c r="J19" s="29">
        <v>15578</v>
      </c>
      <c r="K19" s="3">
        <f t="shared" si="5"/>
        <v>101.57798643714138</v>
      </c>
    </row>
    <row r="20" spans="1:11" s="30" customFormat="1" ht="18.75" x14ac:dyDescent="0.25">
      <c r="A20" s="28" t="s">
        <v>29</v>
      </c>
      <c r="B20" s="2">
        <v>0</v>
      </c>
      <c r="C20" s="2">
        <v>0</v>
      </c>
      <c r="D20" s="3"/>
      <c r="E20" s="3">
        <v>0</v>
      </c>
      <c r="F20" s="3"/>
      <c r="G20" s="1"/>
      <c r="H20" s="3">
        <v>0</v>
      </c>
      <c r="I20" s="3"/>
      <c r="J20" s="29">
        <v>0</v>
      </c>
      <c r="K20" s="3"/>
    </row>
    <row r="21" spans="1:11" s="26" customFormat="1" ht="18.75" x14ac:dyDescent="0.25">
      <c r="A21" s="24" t="s">
        <v>30</v>
      </c>
      <c r="B21" s="11">
        <f t="shared" ref="B21:J21" si="6">B22+B23+B24+B25+B26+B27+B28</f>
        <v>250301.76000000004</v>
      </c>
      <c r="C21" s="11">
        <f t="shared" si="6"/>
        <v>248310.26</v>
      </c>
      <c r="D21" s="10">
        <f>C21/B21*100</f>
        <v>99.20436036886035</v>
      </c>
      <c r="E21" s="11">
        <f t="shared" si="6"/>
        <v>284055</v>
      </c>
      <c r="F21" s="10">
        <f>E21/C21*100</f>
        <v>114.39519253050598</v>
      </c>
      <c r="G21" s="27"/>
      <c r="H21" s="11">
        <f t="shared" si="6"/>
        <v>260885</v>
      </c>
      <c r="I21" s="10">
        <f>H21/E21*100</f>
        <v>91.843128971501997</v>
      </c>
      <c r="J21" s="11">
        <f t="shared" si="6"/>
        <v>282705</v>
      </c>
      <c r="K21" s="10">
        <f>J21/H21*100</f>
        <v>108.36383847289035</v>
      </c>
    </row>
    <row r="22" spans="1:11" s="30" customFormat="1" ht="75" x14ac:dyDescent="0.25">
      <c r="A22" s="28" t="s">
        <v>17</v>
      </c>
      <c r="B22" s="2">
        <v>133267.82</v>
      </c>
      <c r="C22" s="2">
        <v>163290</v>
      </c>
      <c r="D22" s="3">
        <f>C22/B22*100</f>
        <v>122.52770398735417</v>
      </c>
      <c r="E22" s="3">
        <v>163930</v>
      </c>
      <c r="F22" s="3">
        <f>E22/C22*100</f>
        <v>100.39194071896627</v>
      </c>
      <c r="G22" s="1"/>
      <c r="H22" s="3">
        <v>163800</v>
      </c>
      <c r="I22" s="3">
        <f>H22/E22*100</f>
        <v>99.920697858842189</v>
      </c>
      <c r="J22" s="29">
        <v>162400</v>
      </c>
      <c r="K22" s="3">
        <f>J22/H22*100</f>
        <v>99.145299145299148</v>
      </c>
    </row>
    <row r="23" spans="1:11" s="30" customFormat="1" ht="37.5" x14ac:dyDescent="0.25">
      <c r="A23" s="28" t="s">
        <v>18</v>
      </c>
      <c r="B23" s="2">
        <v>2155.7600000000002</v>
      </c>
      <c r="C23" s="2">
        <v>2675</v>
      </c>
      <c r="D23" s="3">
        <f>C23/B23*100</f>
        <v>124.08616914684379</v>
      </c>
      <c r="E23" s="3">
        <v>2622</v>
      </c>
      <c r="F23" s="3">
        <f>E23/C23*100</f>
        <v>98.018691588785046</v>
      </c>
      <c r="G23" s="1"/>
      <c r="H23" s="3">
        <v>2682</v>
      </c>
      <c r="I23" s="3">
        <f>H23/E23*100</f>
        <v>102.2883295194508</v>
      </c>
      <c r="J23" s="29">
        <v>2682</v>
      </c>
      <c r="K23" s="3">
        <f>J23/H23*100</f>
        <v>100</v>
      </c>
    </row>
    <row r="24" spans="1:11" s="30" customFormat="1" ht="66" x14ac:dyDescent="0.25">
      <c r="A24" s="28" t="s">
        <v>19</v>
      </c>
      <c r="B24" s="2">
        <v>706.14</v>
      </c>
      <c r="C24" s="2">
        <v>1802</v>
      </c>
      <c r="D24" s="3">
        <f>C24/B24*100</f>
        <v>255.19018891437958</v>
      </c>
      <c r="E24" s="3">
        <v>527</v>
      </c>
      <c r="F24" s="3">
        <f>E24/C24*100</f>
        <v>29.245283018867923</v>
      </c>
      <c r="G24" s="31" t="s">
        <v>49</v>
      </c>
      <c r="H24" s="3">
        <v>517</v>
      </c>
      <c r="I24" s="3">
        <f>H24/E24*100</f>
        <v>98.102466793168887</v>
      </c>
      <c r="J24" s="29">
        <v>507</v>
      </c>
      <c r="K24" s="3">
        <f>J24/H24*100</f>
        <v>98.065764023210832</v>
      </c>
    </row>
    <row r="25" spans="1:11" s="30" customFormat="1" ht="37.5" x14ac:dyDescent="0.25">
      <c r="A25" s="28" t="s">
        <v>20</v>
      </c>
      <c r="B25" s="2">
        <v>96117.57</v>
      </c>
      <c r="C25" s="2">
        <v>71753</v>
      </c>
      <c r="D25" s="3">
        <f>C25/B25*100</f>
        <v>74.651283839156562</v>
      </c>
      <c r="E25" s="3">
        <v>113585</v>
      </c>
      <c r="F25" s="3">
        <f>E25/C25*100</f>
        <v>158.30000139366996</v>
      </c>
      <c r="G25" s="31" t="s">
        <v>50</v>
      </c>
      <c r="H25" s="3">
        <v>73460</v>
      </c>
      <c r="I25" s="3">
        <f>H25/E25*100</f>
        <v>64.674032662763565</v>
      </c>
      <c r="J25" s="29">
        <v>53680</v>
      </c>
      <c r="K25" s="3">
        <f>J25/H25*100</f>
        <v>73.073781649877489</v>
      </c>
    </row>
    <row r="26" spans="1:11" s="30" customFormat="1" ht="18.75" x14ac:dyDescent="0.25">
      <c r="A26" s="28" t="s">
        <v>21</v>
      </c>
      <c r="B26" s="2">
        <v>0</v>
      </c>
      <c r="C26" s="2">
        <v>0</v>
      </c>
      <c r="D26" s="3"/>
      <c r="E26" s="3">
        <v>0</v>
      </c>
      <c r="F26" s="3"/>
      <c r="G26" s="1"/>
      <c r="H26" s="3">
        <v>0</v>
      </c>
      <c r="I26" s="3"/>
      <c r="J26" s="29">
        <v>0</v>
      </c>
      <c r="K26" s="3"/>
    </row>
    <row r="27" spans="1:11" s="30" customFormat="1" ht="37.5" x14ac:dyDescent="0.25">
      <c r="A27" s="28" t="s">
        <v>22</v>
      </c>
      <c r="B27" s="2">
        <v>8667.34</v>
      </c>
      <c r="C27" s="2">
        <v>7519</v>
      </c>
      <c r="D27" s="3">
        <f t="shared" ref="D27:D37" si="7">C27/B27*100</f>
        <v>86.750952426003821</v>
      </c>
      <c r="E27" s="3">
        <v>3391</v>
      </c>
      <c r="F27" s="3">
        <f t="shared" ref="F27:F37" si="8">E27/C27*100</f>
        <v>45.099082324777228</v>
      </c>
      <c r="G27" s="31" t="s">
        <v>51</v>
      </c>
      <c r="H27" s="3">
        <v>3426</v>
      </c>
      <c r="I27" s="3">
        <f>H27/E27*100</f>
        <v>101.03214391035094</v>
      </c>
      <c r="J27" s="29">
        <v>3436</v>
      </c>
      <c r="K27" s="3">
        <f t="shared" ref="K27:K37" si="9">J27/H27*100</f>
        <v>100.29188558085231</v>
      </c>
    </row>
    <row r="28" spans="1:11" s="30" customFormat="1" ht="18.75" x14ac:dyDescent="0.25">
      <c r="A28" s="28" t="s">
        <v>23</v>
      </c>
      <c r="B28" s="2">
        <v>9387.1299999999992</v>
      </c>
      <c r="C28" s="2">
        <v>1271.26</v>
      </c>
      <c r="D28" s="3">
        <f t="shared" si="7"/>
        <v>13.54258436817217</v>
      </c>
      <c r="E28" s="3">
        <v>0</v>
      </c>
      <c r="F28" s="3">
        <f t="shared" si="8"/>
        <v>0</v>
      </c>
      <c r="G28" s="1"/>
      <c r="H28" s="3">
        <v>17000</v>
      </c>
      <c r="I28" s="3"/>
      <c r="J28" s="29">
        <v>60000</v>
      </c>
      <c r="K28" s="3">
        <f t="shared" si="9"/>
        <v>352.94117647058823</v>
      </c>
    </row>
    <row r="29" spans="1:11" s="26" customFormat="1" ht="18.75" x14ac:dyDescent="0.25">
      <c r="A29" s="32" t="s">
        <v>12</v>
      </c>
      <c r="B29" s="10">
        <f t="shared" ref="B29:C29" si="10">B30+B35+B36</f>
        <v>1570339.9299999997</v>
      </c>
      <c r="C29" s="10">
        <f t="shared" si="10"/>
        <v>1609674.76</v>
      </c>
      <c r="D29" s="10">
        <f t="shared" si="7"/>
        <v>102.50486084245469</v>
      </c>
      <c r="E29" s="10">
        <f t="shared" ref="E29" si="11">E30+E35+E36</f>
        <v>1543651.3900000001</v>
      </c>
      <c r="F29" s="10">
        <f t="shared" si="8"/>
        <v>95.898340979142901</v>
      </c>
      <c r="G29" s="25"/>
      <c r="H29" s="10">
        <f t="shared" ref="H29" si="12">H30+H35+H36</f>
        <v>1590015.5</v>
      </c>
      <c r="I29" s="10">
        <f t="shared" ref="I29:I37" si="13">H29/E29*100</f>
        <v>103.00353501446982</v>
      </c>
      <c r="J29" s="10">
        <f t="shared" ref="J29" si="14">J30+J35+J36</f>
        <v>1582987.2000000002</v>
      </c>
      <c r="K29" s="10">
        <f t="shared" si="9"/>
        <v>99.557972862528715</v>
      </c>
    </row>
    <row r="30" spans="1:11" ht="75" x14ac:dyDescent="0.25">
      <c r="A30" s="33" t="s">
        <v>9</v>
      </c>
      <c r="B30" s="3">
        <f t="shared" ref="B30:J30" si="15">B31+B32+B33+B34</f>
        <v>1575657.8199999998</v>
      </c>
      <c r="C30" s="3">
        <f t="shared" si="15"/>
        <v>1611219.1</v>
      </c>
      <c r="D30" s="3">
        <f t="shared" si="7"/>
        <v>102.25691641602745</v>
      </c>
      <c r="E30" s="3">
        <f t="shared" si="15"/>
        <v>1543651.3900000001</v>
      </c>
      <c r="F30" s="3">
        <f t="shared" si="8"/>
        <v>95.806423223259955</v>
      </c>
      <c r="G30" s="34"/>
      <c r="H30" s="3">
        <f t="shared" si="15"/>
        <v>1590015.5</v>
      </c>
      <c r="I30" s="3">
        <f t="shared" si="13"/>
        <v>103.00353501446982</v>
      </c>
      <c r="J30" s="3">
        <f t="shared" si="15"/>
        <v>1582987.2000000002</v>
      </c>
      <c r="K30" s="3">
        <f t="shared" si="9"/>
        <v>99.557972862528715</v>
      </c>
    </row>
    <row r="31" spans="1:11" ht="18.75" x14ac:dyDescent="0.25">
      <c r="A31" s="28" t="s">
        <v>24</v>
      </c>
      <c r="B31" s="2">
        <v>152646.6</v>
      </c>
      <c r="C31" s="2">
        <v>180656.7</v>
      </c>
      <c r="D31" s="3">
        <f t="shared" si="7"/>
        <v>118.34963897001309</v>
      </c>
      <c r="E31" s="3">
        <v>180066.3</v>
      </c>
      <c r="F31" s="3">
        <f t="shared" si="8"/>
        <v>99.673192303413032</v>
      </c>
      <c r="G31" s="34"/>
      <c r="H31" s="3">
        <v>165191.29999999999</v>
      </c>
      <c r="I31" s="3">
        <f t="shared" si="13"/>
        <v>91.73915385610745</v>
      </c>
      <c r="J31" s="3">
        <v>153446.20000000001</v>
      </c>
      <c r="K31" s="3">
        <f t="shared" si="9"/>
        <v>92.89000086566304</v>
      </c>
    </row>
    <row r="32" spans="1:11" ht="66" x14ac:dyDescent="0.25">
      <c r="A32" s="28" t="s">
        <v>26</v>
      </c>
      <c r="B32" s="2">
        <v>494794.29</v>
      </c>
      <c r="C32" s="2">
        <v>363208.7</v>
      </c>
      <c r="D32" s="3">
        <f t="shared" si="7"/>
        <v>73.406000703848065</v>
      </c>
      <c r="E32" s="3">
        <v>268711.2</v>
      </c>
      <c r="F32" s="3">
        <f t="shared" si="8"/>
        <v>73.982589073444544</v>
      </c>
      <c r="G32" s="31" t="s">
        <v>52</v>
      </c>
      <c r="H32" s="3">
        <v>331077.23</v>
      </c>
      <c r="I32" s="3">
        <f t="shared" si="13"/>
        <v>123.20931542860885</v>
      </c>
      <c r="J32" s="3">
        <v>335492.18</v>
      </c>
      <c r="K32" s="3">
        <f t="shared" si="9"/>
        <v>101.33351061321856</v>
      </c>
    </row>
    <row r="33" spans="1:11" ht="18.75" x14ac:dyDescent="0.25">
      <c r="A33" s="28" t="s">
        <v>10</v>
      </c>
      <c r="B33" s="2">
        <v>912581.24</v>
      </c>
      <c r="C33" s="2">
        <v>1022370.2</v>
      </c>
      <c r="D33" s="3">
        <f t="shared" si="7"/>
        <v>112.03059576372621</v>
      </c>
      <c r="E33" s="3">
        <v>1052470.3500000001</v>
      </c>
      <c r="F33" s="3">
        <f t="shared" si="8"/>
        <v>102.94415369305563</v>
      </c>
      <c r="G33" s="34"/>
      <c r="H33" s="3">
        <v>1051343.43</v>
      </c>
      <c r="I33" s="3">
        <f t="shared" si="13"/>
        <v>99.892926199773697</v>
      </c>
      <c r="J33" s="3">
        <v>1051645.28</v>
      </c>
      <c r="K33" s="3">
        <f t="shared" si="9"/>
        <v>100.02871088470111</v>
      </c>
    </row>
    <row r="34" spans="1:11" ht="18.75" x14ac:dyDescent="0.25">
      <c r="A34" s="28" t="s">
        <v>11</v>
      </c>
      <c r="B34" s="2">
        <v>15635.69</v>
      </c>
      <c r="C34" s="2">
        <v>44983.5</v>
      </c>
      <c r="D34" s="3">
        <f t="shared" si="7"/>
        <v>287.69756883130839</v>
      </c>
      <c r="E34" s="3">
        <v>42403.54</v>
      </c>
      <c r="F34" s="3">
        <f t="shared" si="8"/>
        <v>94.264652594840342</v>
      </c>
      <c r="G34" s="34"/>
      <c r="H34" s="3">
        <v>42403.54</v>
      </c>
      <c r="I34" s="3">
        <f t="shared" si="13"/>
        <v>100</v>
      </c>
      <c r="J34" s="3">
        <v>42403.54</v>
      </c>
      <c r="K34" s="3">
        <f t="shared" si="9"/>
        <v>100</v>
      </c>
    </row>
    <row r="35" spans="1:11" ht="18.75" x14ac:dyDescent="0.25">
      <c r="A35" s="28" t="s">
        <v>25</v>
      </c>
      <c r="B35" s="2">
        <v>3629.92</v>
      </c>
      <c r="C35" s="2"/>
      <c r="D35" s="3">
        <f t="shared" si="7"/>
        <v>0</v>
      </c>
      <c r="E35" s="3"/>
      <c r="F35" s="3"/>
      <c r="G35" s="34"/>
      <c r="H35" s="3"/>
      <c r="I35" s="3"/>
      <c r="J35" s="3"/>
      <c r="K35" s="3"/>
    </row>
    <row r="36" spans="1:11" ht="18.75" x14ac:dyDescent="0.25">
      <c r="A36" s="28" t="s">
        <v>33</v>
      </c>
      <c r="B36" s="3">
        <v>-8947.81</v>
      </c>
      <c r="C36" s="3">
        <v>-1544.34</v>
      </c>
      <c r="D36" s="3">
        <f t="shared" si="7"/>
        <v>17.259418785155251</v>
      </c>
      <c r="E36" s="3"/>
      <c r="F36" s="3">
        <f t="shared" si="8"/>
        <v>0</v>
      </c>
      <c r="G36" s="34"/>
      <c r="H36" s="3"/>
      <c r="I36" s="3"/>
      <c r="J36" s="3"/>
      <c r="K36" s="3"/>
    </row>
    <row r="37" spans="1:11" s="26" customFormat="1" ht="18.75" x14ac:dyDescent="0.25">
      <c r="A37" s="24" t="s">
        <v>13</v>
      </c>
      <c r="B37" s="10">
        <f t="shared" ref="B37:C37" si="16">B7+B29</f>
        <v>2704483.62</v>
      </c>
      <c r="C37" s="10">
        <f t="shared" si="16"/>
        <v>2628134.02</v>
      </c>
      <c r="D37" s="10">
        <f t="shared" si="7"/>
        <v>97.176925035323379</v>
      </c>
      <c r="E37" s="10">
        <f>E7+E29</f>
        <v>2614389.39</v>
      </c>
      <c r="F37" s="10">
        <f t="shared" si="8"/>
        <v>99.477019440583931</v>
      </c>
      <c r="G37" s="25"/>
      <c r="H37" s="10">
        <f>H7+H29</f>
        <v>2661602.5</v>
      </c>
      <c r="I37" s="10">
        <f t="shared" si="13"/>
        <v>101.80589433925142</v>
      </c>
      <c r="J37" s="10">
        <f>J7+J29</f>
        <v>2688202.2</v>
      </c>
      <c r="K37" s="10">
        <f t="shared" si="9"/>
        <v>100.99938664770566</v>
      </c>
    </row>
    <row r="39" spans="1:11" ht="18.75" x14ac:dyDescent="0.25">
      <c r="A39" s="36"/>
      <c r="B39" s="36"/>
    </row>
    <row r="40" spans="1:11" ht="18.75" x14ac:dyDescent="0.25">
      <c r="A40" s="35"/>
    </row>
    <row r="41" spans="1:11" ht="18.75" x14ac:dyDescent="0.25">
      <c r="A41" s="4"/>
    </row>
  </sheetData>
  <mergeCells count="4">
    <mergeCell ref="A39:B39"/>
    <mergeCell ref="A1:K1"/>
    <mergeCell ref="H3:K3"/>
    <mergeCell ref="D2:E2"/>
  </mergeCells>
  <pageMargins left="0.43307086614173229" right="0.23622047244094491" top="0.27559055118110237" bottom="0.27559055118110237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2022-2024</vt:lpstr>
      <vt:lpstr>'Сведения 2022-2024'!Область_печати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2021-11-18T07:42:21Z</cp:lastPrinted>
  <dcterms:created xsi:type="dcterms:W3CDTF">2018-09-19T09:35:03Z</dcterms:created>
  <dcterms:modified xsi:type="dcterms:W3CDTF">2021-11-18T11:51:38Z</dcterms:modified>
</cp:coreProperties>
</file>